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pc07\i\Public_hdd1\Dubravka staro računalo\Moji dokumenti kopija\FINANCIJSKA IZVJEŠĆA\2024\01.01.2024.-31.12.2024\Konsolidirani 2024\"/>
    </mc:Choice>
  </mc:AlternateContent>
  <xr:revisionPtr revIDLastSave="0" documentId="13_ncr:1_{5E43542E-E098-4741-9BAC-253D3C3FDF5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E309" i="9" s="1"/>
  <c r="B309" i="9" s="1"/>
  <c r="F309" i="9"/>
  <c r="F308" i="9"/>
  <c r="H307" i="9"/>
  <c r="G307" i="9"/>
  <c r="E307" i="9" s="1"/>
  <c r="B307" i="9" s="1"/>
  <c r="F307" i="9"/>
  <c r="H306" i="9"/>
  <c r="E306" i="9" s="1"/>
  <c r="B306" i="9" s="1"/>
  <c r="G306" i="9"/>
  <c r="F306" i="9"/>
  <c r="H305" i="9"/>
  <c r="G305" i="9"/>
  <c r="F305" i="9"/>
  <c r="E305" i="9"/>
  <c r="B305" i="9" s="1"/>
  <c r="H304" i="9"/>
  <c r="G304" i="9"/>
  <c r="E304" i="9" s="1"/>
  <c r="B304" i="9" s="1"/>
  <c r="F304" i="9"/>
  <c r="H303" i="9"/>
  <c r="G303" i="9"/>
  <c r="E303" i="9" s="1"/>
  <c r="B303" i="9" s="1"/>
  <c r="F303" i="9"/>
  <c r="H302" i="9"/>
  <c r="G302" i="9"/>
  <c r="F302" i="9"/>
  <c r="E302" i="9"/>
  <c r="B302" i="9" s="1"/>
  <c r="H301" i="9"/>
  <c r="G301" i="9"/>
  <c r="E301" i="9" s="1"/>
  <c r="B301" i="9" s="1"/>
  <c r="F301" i="9"/>
  <c r="H300" i="9"/>
  <c r="G300" i="9"/>
  <c r="E300" i="9" s="1"/>
  <c r="B300" i="9" s="1"/>
  <c r="F300" i="9"/>
  <c r="H299" i="9"/>
  <c r="G299" i="9"/>
  <c r="F299" i="9"/>
  <c r="E299" i="9"/>
  <c r="B299" i="9" s="1"/>
  <c r="H298" i="9"/>
  <c r="G298" i="9"/>
  <c r="E298" i="9" s="1"/>
  <c r="B298" i="9" s="1"/>
  <c r="F298" i="9"/>
  <c r="H297" i="9"/>
  <c r="G297" i="9"/>
  <c r="E297" i="9" s="1"/>
  <c r="B297" i="9" s="1"/>
  <c r="F297" i="9"/>
  <c r="H296" i="9"/>
  <c r="G296" i="9"/>
  <c r="E296" i="9" s="1"/>
  <c r="B296" i="9" s="1"/>
  <c r="F296" i="9"/>
  <c r="H295" i="9"/>
  <c r="G295" i="9"/>
  <c r="E295" i="9" s="1"/>
  <c r="B295" i="9" s="1"/>
  <c r="F295" i="9"/>
  <c r="H294" i="9"/>
  <c r="E294" i="9" s="1"/>
  <c r="G294" i="9"/>
  <c r="F294" i="9"/>
  <c r="H293" i="9"/>
  <c r="G293" i="9"/>
  <c r="E293" i="9" s="1"/>
  <c r="B293" i="9" s="1"/>
  <c r="F293" i="9"/>
  <c r="H292" i="9"/>
  <c r="E292" i="9" s="1"/>
  <c r="B292" i="9" s="1"/>
  <c r="G292" i="9"/>
  <c r="F292" i="9"/>
  <c r="F291" i="9"/>
  <c r="F290" i="9"/>
  <c r="H289" i="9"/>
  <c r="G289" i="9"/>
  <c r="E289" i="9" s="1"/>
  <c r="B289" i="9" s="1"/>
  <c r="F289" i="9"/>
  <c r="H288" i="9"/>
  <c r="G288" i="9"/>
  <c r="E288" i="9" s="1"/>
  <c r="B288" i="9" s="1"/>
  <c r="F288" i="9"/>
  <c r="H287" i="9"/>
  <c r="G287" i="9"/>
  <c r="F287" i="9"/>
  <c r="H286" i="9"/>
  <c r="G286" i="9"/>
  <c r="E286" i="9" s="1"/>
  <c r="B286" i="9" s="1"/>
  <c r="F286" i="9"/>
  <c r="F285" i="9"/>
  <c r="H284" i="9"/>
  <c r="G284" i="9"/>
  <c r="E284" i="9" s="1"/>
  <c r="B284" i="9" s="1"/>
  <c r="F284" i="9"/>
  <c r="H283" i="9"/>
  <c r="G283" i="9"/>
  <c r="E283" i="9" s="1"/>
  <c r="F283" i="9"/>
  <c r="B283" i="9"/>
  <c r="H282" i="9"/>
  <c r="G282" i="9"/>
  <c r="E282" i="9" s="1"/>
  <c r="B282" i="9" s="1"/>
  <c r="F282" i="9"/>
  <c r="F281" i="9"/>
  <c r="F280" i="9"/>
  <c r="F279" i="9"/>
  <c r="F278" i="9"/>
  <c r="F277" i="9" s="1"/>
  <c r="F276" i="9"/>
  <c r="L275" i="9"/>
  <c r="H275" i="9"/>
  <c r="F275" i="9"/>
  <c r="F274" i="9"/>
  <c r="I273" i="9"/>
  <c r="H273" i="9"/>
  <c r="F273" i="9"/>
  <c r="E272" i="9"/>
  <c r="M271" i="9"/>
  <c r="L271" i="9"/>
  <c r="F271" i="9" s="1"/>
  <c r="E271" i="9"/>
  <c r="M270" i="9"/>
  <c r="L270" i="9"/>
  <c r="F270" i="9" s="1"/>
  <c r="B270" i="9" s="1"/>
  <c r="E270" i="9"/>
  <c r="M269" i="9"/>
  <c r="L269" i="9"/>
  <c r="F269" i="9" s="1"/>
  <c r="B269" i="9" s="1"/>
  <c r="E269" i="9"/>
  <c r="M268" i="9"/>
  <c r="F268" i="9" s="1"/>
  <c r="L268" i="9"/>
  <c r="E268" i="9"/>
  <c r="B268" i="9" s="1"/>
  <c r="M267" i="9"/>
  <c r="L267" i="9"/>
  <c r="F267" i="9"/>
  <c r="E267" i="9"/>
  <c r="B267" i="9" s="1"/>
  <c r="M266" i="9"/>
  <c r="L266" i="9"/>
  <c r="F266" i="9" s="1"/>
  <c r="E266" i="9"/>
  <c r="M265" i="9"/>
  <c r="L265" i="9"/>
  <c r="E265" i="9"/>
  <c r="M264" i="9"/>
  <c r="L264" i="9"/>
  <c r="F264" i="9" s="1"/>
  <c r="E264" i="9"/>
  <c r="M263" i="9"/>
  <c r="L263" i="9"/>
  <c r="F263" i="9" s="1"/>
  <c r="E263" i="9"/>
  <c r="B263" i="9" s="1"/>
  <c r="M262" i="9"/>
  <c r="L262" i="9"/>
  <c r="F262" i="9" s="1"/>
  <c r="B262" i="9" s="1"/>
  <c r="E262" i="9"/>
  <c r="M261" i="9"/>
  <c r="L261" i="9"/>
  <c r="F261" i="9" s="1"/>
  <c r="B261" i="9" s="1"/>
  <c r="E261" i="9"/>
  <c r="M260" i="9"/>
  <c r="F260" i="9" s="1"/>
  <c r="B260" i="9" s="1"/>
  <c r="L260" i="9"/>
  <c r="E260" i="9"/>
  <c r="M259" i="9"/>
  <c r="L259" i="9"/>
  <c r="F259" i="9"/>
  <c r="E259" i="9"/>
  <c r="M258" i="9"/>
  <c r="L258" i="9"/>
  <c r="F258" i="9" s="1"/>
  <c r="E258" i="9"/>
  <c r="M257" i="9"/>
  <c r="L257" i="9"/>
  <c r="F257" i="9" s="1"/>
  <c r="E257" i="9"/>
  <c r="B257" i="9" s="1"/>
  <c r="M256" i="9"/>
  <c r="L256" i="9"/>
  <c r="F256" i="9" s="1"/>
  <c r="E256" i="9"/>
  <c r="M255" i="9"/>
  <c r="L255" i="9"/>
  <c r="F255" i="9" s="1"/>
  <c r="E255" i="9"/>
  <c r="B255" i="9" s="1"/>
  <c r="M254" i="9"/>
  <c r="L254" i="9"/>
  <c r="F254" i="9" s="1"/>
  <c r="B254" i="9" s="1"/>
  <c r="E254" i="9"/>
  <c r="M253" i="9"/>
  <c r="L253" i="9"/>
  <c r="F253" i="9" s="1"/>
  <c r="E253" i="9"/>
  <c r="B253" i="9"/>
  <c r="M252" i="9"/>
  <c r="F252" i="9" s="1"/>
  <c r="B252" i="9" s="1"/>
  <c r="L252" i="9"/>
  <c r="E252" i="9"/>
  <c r="M251" i="9"/>
  <c r="L251" i="9"/>
  <c r="F251" i="9"/>
  <c r="E251" i="9"/>
  <c r="B251" i="9" s="1"/>
  <c r="M250" i="9"/>
  <c r="L250" i="9"/>
  <c r="F250" i="9" s="1"/>
  <c r="E250" i="9"/>
  <c r="B250" i="9" s="1"/>
  <c r="M249" i="9"/>
  <c r="L249" i="9"/>
  <c r="E249" i="9"/>
  <c r="M248" i="9"/>
  <c r="L248" i="9"/>
  <c r="F248" i="9" s="1"/>
  <c r="E248" i="9"/>
  <c r="M247" i="9"/>
  <c r="L247" i="9"/>
  <c r="F247" i="9" s="1"/>
  <c r="E247" i="9"/>
  <c r="B247" i="9" s="1"/>
  <c r="M246" i="9"/>
  <c r="L246" i="9"/>
  <c r="F246" i="9" s="1"/>
  <c r="B246" i="9" s="1"/>
  <c r="E246" i="9"/>
  <c r="M245" i="9"/>
  <c r="L245" i="9"/>
  <c r="F245" i="9" s="1"/>
  <c r="E245" i="9"/>
  <c r="B245" i="9"/>
  <c r="M244" i="9"/>
  <c r="F244" i="9" s="1"/>
  <c r="L244" i="9"/>
  <c r="E244" i="9"/>
  <c r="M243" i="9"/>
  <c r="L243" i="9"/>
  <c r="F243" i="9"/>
  <c r="E243" i="9"/>
  <c r="M242" i="9"/>
  <c r="L242" i="9"/>
  <c r="F242" i="9" s="1"/>
  <c r="E242" i="9"/>
  <c r="M241" i="9"/>
  <c r="L241" i="9"/>
  <c r="E241" i="9"/>
  <c r="M240" i="9"/>
  <c r="L240" i="9"/>
  <c r="F240" i="9" s="1"/>
  <c r="E240" i="9"/>
  <c r="B240" i="9" s="1"/>
  <c r="M239" i="9"/>
  <c r="L239" i="9"/>
  <c r="F239" i="9" s="1"/>
  <c r="E239" i="9"/>
  <c r="B239" i="9" s="1"/>
  <c r="M238" i="9"/>
  <c r="L238" i="9"/>
  <c r="F238" i="9" s="1"/>
  <c r="B238" i="9" s="1"/>
  <c r="E238" i="9"/>
  <c r="M237" i="9"/>
  <c r="L237" i="9"/>
  <c r="F237" i="9" s="1"/>
  <c r="B237" i="9" s="1"/>
  <c r="E237" i="9"/>
  <c r="M236" i="9"/>
  <c r="F236" i="9" s="1"/>
  <c r="L236" i="9"/>
  <c r="E236" i="9"/>
  <c r="B236" i="9" s="1"/>
  <c r="M235" i="9"/>
  <c r="L235" i="9"/>
  <c r="F235" i="9"/>
  <c r="E235" i="9"/>
  <c r="B235" i="9" s="1"/>
  <c r="M234" i="9"/>
  <c r="L234" i="9"/>
  <c r="F234" i="9" s="1"/>
  <c r="E234" i="9"/>
  <c r="M233" i="9"/>
  <c r="L233" i="9"/>
  <c r="E233" i="9"/>
  <c r="M232" i="9"/>
  <c r="L232" i="9"/>
  <c r="F232" i="9" s="1"/>
  <c r="E232" i="9"/>
  <c r="M231" i="9"/>
  <c r="L231" i="9"/>
  <c r="F231" i="9" s="1"/>
  <c r="E231" i="9"/>
  <c r="B231" i="9" s="1"/>
  <c r="M230" i="9"/>
  <c r="L230" i="9"/>
  <c r="F230" i="9" s="1"/>
  <c r="B230" i="9" s="1"/>
  <c r="E230" i="9"/>
  <c r="M229" i="9"/>
  <c r="L229" i="9"/>
  <c r="F229" i="9" s="1"/>
  <c r="B229" i="9" s="1"/>
  <c r="E229" i="9"/>
  <c r="M228" i="9"/>
  <c r="F228" i="9" s="1"/>
  <c r="L228" i="9"/>
  <c r="E228" i="9"/>
  <c r="M227" i="9"/>
  <c r="L227" i="9"/>
  <c r="F227" i="9"/>
  <c r="E227" i="9"/>
  <c r="B227" i="9" s="1"/>
  <c r="M226" i="9"/>
  <c r="L226" i="9"/>
  <c r="F226" i="9" s="1"/>
  <c r="E226" i="9"/>
  <c r="M225" i="9"/>
  <c r="L225" i="9"/>
  <c r="E225" i="9"/>
  <c r="M224" i="9"/>
  <c r="L224" i="9"/>
  <c r="F224" i="9" s="1"/>
  <c r="E224" i="9"/>
  <c r="M223" i="9"/>
  <c r="L223" i="9"/>
  <c r="F223" i="9" s="1"/>
  <c r="E223" i="9"/>
  <c r="B223" i="9" s="1"/>
  <c r="M222" i="9"/>
  <c r="L222" i="9"/>
  <c r="F222" i="9" s="1"/>
  <c r="B222" i="9" s="1"/>
  <c r="E222" i="9"/>
  <c r="M221" i="9"/>
  <c r="L221" i="9"/>
  <c r="F221" i="9" s="1"/>
  <c r="E221" i="9"/>
  <c r="B221" i="9"/>
  <c r="M220" i="9"/>
  <c r="F220" i="9" s="1"/>
  <c r="L220" i="9"/>
  <c r="E220" i="9"/>
  <c r="B220" i="9" s="1"/>
  <c r="M219" i="9"/>
  <c r="L219" i="9"/>
  <c r="F219" i="9"/>
  <c r="E219" i="9"/>
  <c r="B219" i="9" s="1"/>
  <c r="M218" i="9"/>
  <c r="L218" i="9"/>
  <c r="F218" i="9" s="1"/>
  <c r="E218" i="9"/>
  <c r="M217" i="9"/>
  <c r="L217" i="9"/>
  <c r="E217" i="9"/>
  <c r="M216" i="9"/>
  <c r="L216" i="9"/>
  <c r="F216" i="9" s="1"/>
  <c r="E216" i="9"/>
  <c r="M215" i="9"/>
  <c r="L215" i="9"/>
  <c r="F215" i="9" s="1"/>
  <c r="E215" i="9"/>
  <c r="B215" i="9" s="1"/>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B160" i="9"/>
  <c r="H159" i="9"/>
  <c r="E159" i="9" s="1"/>
  <c r="B159" i="9" s="1"/>
  <c r="G159" i="9"/>
  <c r="F159" i="9"/>
  <c r="H158" i="9"/>
  <c r="G158" i="9"/>
  <c r="F158" i="9"/>
  <c r="E158" i="9"/>
  <c r="H157" i="9"/>
  <c r="G157" i="9"/>
  <c r="E157" i="9" s="1"/>
  <c r="B157" i="9" s="1"/>
  <c r="F157" i="9"/>
  <c r="H156" i="9"/>
  <c r="G156" i="9"/>
  <c r="E156" i="9" s="1"/>
  <c r="B156" i="9" s="1"/>
  <c r="F156" i="9"/>
  <c r="H155" i="9"/>
  <c r="G155" i="9"/>
  <c r="F155" i="9"/>
  <c r="E155" i="9"/>
  <c r="B155" i="9" s="1"/>
  <c r="H154" i="9"/>
  <c r="G154" i="9"/>
  <c r="E154" i="9" s="1"/>
  <c r="B154" i="9" s="1"/>
  <c r="F154" i="9"/>
  <c r="H153" i="9"/>
  <c r="G153" i="9"/>
  <c r="E153" i="9" s="1"/>
  <c r="B153" i="9" s="1"/>
  <c r="F153" i="9"/>
  <c r="H152" i="9"/>
  <c r="E152" i="9" s="1"/>
  <c r="B152" i="9" s="1"/>
  <c r="G152" i="9"/>
  <c r="F152" i="9"/>
  <c r="H151" i="9"/>
  <c r="E151" i="9" s="1"/>
  <c r="B151" i="9" s="1"/>
  <c r="G151" i="9"/>
  <c r="F151" i="9"/>
  <c r="H150" i="9"/>
  <c r="G150" i="9"/>
  <c r="F150" i="9"/>
  <c r="E150" i="9"/>
  <c r="B150" i="9" s="1"/>
  <c r="H149" i="9"/>
  <c r="G149" i="9"/>
  <c r="E149" i="9" s="1"/>
  <c r="B149" i="9" s="1"/>
  <c r="F149" i="9"/>
  <c r="H148" i="9"/>
  <c r="G148" i="9"/>
  <c r="F148" i="9"/>
  <c r="H147" i="9"/>
  <c r="G147" i="9"/>
  <c r="F147" i="9"/>
  <c r="E147" i="9"/>
  <c r="B147" i="9" s="1"/>
  <c r="H146" i="9"/>
  <c r="G146" i="9"/>
  <c r="E146" i="9" s="1"/>
  <c r="B146" i="9" s="1"/>
  <c r="F146" i="9"/>
  <c r="H145" i="9"/>
  <c r="G145" i="9"/>
  <c r="E145" i="9" s="1"/>
  <c r="B145" i="9" s="1"/>
  <c r="F145" i="9"/>
  <c r="H144" i="9"/>
  <c r="G144" i="9"/>
  <c r="E144" i="9" s="1"/>
  <c r="F144" i="9"/>
  <c r="B144" i="9"/>
  <c r="F143" i="9"/>
  <c r="H142" i="9"/>
  <c r="G142" i="9"/>
  <c r="F142" i="9"/>
  <c r="E142" i="9"/>
  <c r="H141" i="9"/>
  <c r="G141" i="9"/>
  <c r="E141" i="9" s="1"/>
  <c r="B141" i="9" s="1"/>
  <c r="F141" i="9"/>
  <c r="H140" i="9"/>
  <c r="G140" i="9"/>
  <c r="E140" i="9" s="1"/>
  <c r="B140" i="9" s="1"/>
  <c r="F140" i="9"/>
  <c r="H139" i="9"/>
  <c r="G139" i="9"/>
  <c r="F139" i="9"/>
  <c r="E139" i="9"/>
  <c r="B139" i="9" s="1"/>
  <c r="H138" i="9"/>
  <c r="G138" i="9"/>
  <c r="E138" i="9" s="1"/>
  <c r="B138" i="9" s="1"/>
  <c r="F138" i="9"/>
  <c r="H137" i="9"/>
  <c r="G137" i="9"/>
  <c r="E137" i="9" s="1"/>
  <c r="B137" i="9" s="1"/>
  <c r="F137" i="9"/>
  <c r="H136" i="9"/>
  <c r="G136" i="9"/>
  <c r="E136" i="9" s="1"/>
  <c r="F136" i="9"/>
  <c r="B136" i="9"/>
  <c r="H135" i="9"/>
  <c r="E135" i="9" s="1"/>
  <c r="B135" i="9" s="1"/>
  <c r="G135" i="9"/>
  <c r="F135" i="9"/>
  <c r="H134" i="9"/>
  <c r="G134" i="9"/>
  <c r="F134" i="9"/>
  <c r="E134" i="9"/>
  <c r="B134" i="9" s="1"/>
  <c r="H133" i="9"/>
  <c r="G133" i="9"/>
  <c r="E133" i="9" s="1"/>
  <c r="B133" i="9" s="1"/>
  <c r="F133" i="9"/>
  <c r="H132" i="9"/>
  <c r="G132" i="9"/>
  <c r="F132" i="9"/>
  <c r="H131" i="9"/>
  <c r="G131" i="9"/>
  <c r="F131" i="9"/>
  <c r="E131" i="9"/>
  <c r="B131" i="9" s="1"/>
  <c r="H130" i="9"/>
  <c r="G130" i="9"/>
  <c r="E130" i="9" s="1"/>
  <c r="B130" i="9" s="1"/>
  <c r="F130" i="9"/>
  <c r="H129" i="9"/>
  <c r="G129" i="9"/>
  <c r="E129" i="9" s="1"/>
  <c r="B129" i="9" s="1"/>
  <c r="F129" i="9"/>
  <c r="H128" i="9"/>
  <c r="G128" i="9"/>
  <c r="E128" i="9" s="1"/>
  <c r="F128" i="9"/>
  <c r="B128" i="9"/>
  <c r="H127" i="9"/>
  <c r="E127" i="9" s="1"/>
  <c r="B127" i="9" s="1"/>
  <c r="G127" i="9"/>
  <c r="F127" i="9"/>
  <c r="H126" i="9"/>
  <c r="G126" i="9"/>
  <c r="F126" i="9"/>
  <c r="E126" i="9"/>
  <c r="H125" i="9"/>
  <c r="G125" i="9"/>
  <c r="E125" i="9" s="1"/>
  <c r="B125" i="9" s="1"/>
  <c r="F125" i="9"/>
  <c r="H124" i="9"/>
  <c r="G124" i="9"/>
  <c r="E124" i="9" s="1"/>
  <c r="B124" i="9" s="1"/>
  <c r="F124" i="9"/>
  <c r="H123" i="9"/>
  <c r="G123" i="9"/>
  <c r="F123" i="9"/>
  <c r="E123" i="9"/>
  <c r="B123" i="9" s="1"/>
  <c r="H122" i="9"/>
  <c r="G122" i="9"/>
  <c r="E122" i="9" s="1"/>
  <c r="B122" i="9" s="1"/>
  <c r="F122" i="9"/>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F116" i="9"/>
  <c r="H115" i="9"/>
  <c r="G115" i="9"/>
  <c r="F115" i="9"/>
  <c r="E115" i="9"/>
  <c r="B115" i="9" s="1"/>
  <c r="H114" i="9"/>
  <c r="G114" i="9"/>
  <c r="E114" i="9" s="1"/>
  <c r="B114" i="9" s="1"/>
  <c r="F114" i="9"/>
  <c r="H113" i="9"/>
  <c r="G113" i="9"/>
  <c r="E113" i="9" s="1"/>
  <c r="B113" i="9" s="1"/>
  <c r="F113" i="9"/>
  <c r="H112" i="9"/>
  <c r="G112" i="9"/>
  <c r="E112" i="9" s="1"/>
  <c r="B112" i="9" s="1"/>
  <c r="F112" i="9"/>
  <c r="H111" i="9"/>
  <c r="E111" i="9" s="1"/>
  <c r="B111" i="9" s="1"/>
  <c r="G111" i="9"/>
  <c r="F111" i="9"/>
  <c r="H110" i="9"/>
  <c r="G110" i="9"/>
  <c r="F110" i="9"/>
  <c r="E110" i="9"/>
  <c r="H109" i="9"/>
  <c r="G109" i="9"/>
  <c r="E109" i="9" s="1"/>
  <c r="B109" i="9" s="1"/>
  <c r="F109" i="9"/>
  <c r="H108" i="9"/>
  <c r="G108" i="9"/>
  <c r="F108" i="9"/>
  <c r="H107" i="9"/>
  <c r="G107" i="9"/>
  <c r="F107" i="9"/>
  <c r="E107" i="9"/>
  <c r="B107" i="9" s="1"/>
  <c r="H106" i="9"/>
  <c r="G106" i="9"/>
  <c r="E106" i="9" s="1"/>
  <c r="B106" i="9" s="1"/>
  <c r="F106" i="9"/>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F100" i="9"/>
  <c r="H99" i="9"/>
  <c r="G99" i="9"/>
  <c r="F99" i="9"/>
  <c r="E99" i="9"/>
  <c r="B99" i="9" s="1"/>
  <c r="H98" i="9"/>
  <c r="G98" i="9"/>
  <c r="E98" i="9" s="1"/>
  <c r="B98" i="9" s="1"/>
  <c r="F98" i="9"/>
  <c r="H97" i="9"/>
  <c r="G97" i="9"/>
  <c r="E97" i="9" s="1"/>
  <c r="B97" i="9" s="1"/>
  <c r="F97" i="9"/>
  <c r="H96" i="9"/>
  <c r="G96" i="9"/>
  <c r="E96" i="9" s="1"/>
  <c r="F96" i="9"/>
  <c r="B96" i="9"/>
  <c r="H95" i="9"/>
  <c r="E95" i="9" s="1"/>
  <c r="B95" i="9" s="1"/>
  <c r="G95" i="9"/>
  <c r="F95" i="9"/>
  <c r="H94" i="9"/>
  <c r="G94" i="9"/>
  <c r="F94" i="9"/>
  <c r="E94" i="9"/>
  <c r="H93" i="9"/>
  <c r="G93" i="9"/>
  <c r="E93" i="9" s="1"/>
  <c r="B93" i="9" s="1"/>
  <c r="F93" i="9"/>
  <c r="H92" i="9"/>
  <c r="G92" i="9"/>
  <c r="E92" i="9" s="1"/>
  <c r="B92" i="9" s="1"/>
  <c r="F92" i="9"/>
  <c r="H91" i="9"/>
  <c r="G91" i="9"/>
  <c r="F91" i="9"/>
  <c r="E91" i="9"/>
  <c r="B91" i="9" s="1"/>
  <c r="H90" i="9"/>
  <c r="G90" i="9"/>
  <c r="E90" i="9" s="1"/>
  <c r="B90" i="9" s="1"/>
  <c r="F90" i="9"/>
  <c r="H89" i="9"/>
  <c r="G89" i="9"/>
  <c r="E89" i="9" s="1"/>
  <c r="B89" i="9" s="1"/>
  <c r="F89" i="9"/>
  <c r="H88" i="9"/>
  <c r="G88" i="9"/>
  <c r="E88" i="9" s="1"/>
  <c r="F88" i="9"/>
  <c r="B88" i="9"/>
  <c r="H87" i="9"/>
  <c r="E87" i="9" s="1"/>
  <c r="B87" i="9" s="1"/>
  <c r="G87" i="9"/>
  <c r="F87" i="9"/>
  <c r="H86" i="9"/>
  <c r="G86" i="9"/>
  <c r="F86" i="9"/>
  <c r="E86" i="9"/>
  <c r="B86" i="9" s="1"/>
  <c r="H85" i="9"/>
  <c r="G85" i="9"/>
  <c r="E85" i="9" s="1"/>
  <c r="B85" i="9" s="1"/>
  <c r="F85" i="9"/>
  <c r="H84" i="9"/>
  <c r="G84" i="9"/>
  <c r="F84" i="9"/>
  <c r="H83" i="9"/>
  <c r="G83" i="9"/>
  <c r="F83" i="9"/>
  <c r="E83" i="9"/>
  <c r="B83" i="9" s="1"/>
  <c r="H82" i="9"/>
  <c r="G82" i="9"/>
  <c r="E82" i="9" s="1"/>
  <c r="B82" i="9" s="1"/>
  <c r="F82" i="9"/>
  <c r="H81" i="9"/>
  <c r="G81" i="9"/>
  <c r="E81" i="9" s="1"/>
  <c r="B81" i="9" s="1"/>
  <c r="F81" i="9"/>
  <c r="H80" i="9"/>
  <c r="G80" i="9"/>
  <c r="E80" i="9" s="1"/>
  <c r="B80" i="9" s="1"/>
  <c r="F80" i="9"/>
  <c r="H79" i="9"/>
  <c r="E79" i="9" s="1"/>
  <c r="B79" i="9" s="1"/>
  <c r="G79" i="9"/>
  <c r="F79" i="9"/>
  <c r="H78" i="9"/>
  <c r="G78" i="9"/>
  <c r="F78" i="9"/>
  <c r="E78" i="9"/>
  <c r="H77" i="9"/>
  <c r="G77" i="9"/>
  <c r="E77" i="9" s="1"/>
  <c r="B77" i="9" s="1"/>
  <c r="F77" i="9"/>
  <c r="H76" i="9"/>
  <c r="G76" i="9"/>
  <c r="E76" i="9" s="1"/>
  <c r="B76" i="9" s="1"/>
  <c r="F76" i="9"/>
  <c r="H75" i="9"/>
  <c r="G75" i="9"/>
  <c r="F75" i="9"/>
  <c r="E75" i="9"/>
  <c r="B75" i="9" s="1"/>
  <c r="H74" i="9"/>
  <c r="G74" i="9"/>
  <c r="E74" i="9" s="1"/>
  <c r="B74" i="9" s="1"/>
  <c r="F74" i="9"/>
  <c r="H73" i="9"/>
  <c r="G73" i="9"/>
  <c r="E73" i="9" s="1"/>
  <c r="B73" i="9" s="1"/>
  <c r="F73" i="9"/>
  <c r="H72" i="9"/>
  <c r="G72" i="9"/>
  <c r="E72" i="9" s="1"/>
  <c r="F72" i="9"/>
  <c r="B72" i="9"/>
  <c r="H71" i="9"/>
  <c r="E71" i="9" s="1"/>
  <c r="B71" i="9" s="1"/>
  <c r="G71" i="9"/>
  <c r="F71" i="9"/>
  <c r="H70" i="9"/>
  <c r="G70" i="9"/>
  <c r="F70" i="9"/>
  <c r="E70" i="9"/>
  <c r="B70" i="9" s="1"/>
  <c r="H69" i="9"/>
  <c r="G69" i="9"/>
  <c r="E69" i="9" s="1"/>
  <c r="B69" i="9" s="1"/>
  <c r="F69" i="9"/>
  <c r="H68" i="9"/>
  <c r="G68" i="9"/>
  <c r="F68" i="9"/>
  <c r="H67" i="9"/>
  <c r="G67" i="9"/>
  <c r="F67" i="9"/>
  <c r="E67" i="9"/>
  <c r="B67" i="9" s="1"/>
  <c r="H66" i="9"/>
  <c r="G66" i="9"/>
  <c r="E66" i="9" s="1"/>
  <c r="B66" i="9" s="1"/>
  <c r="F66" i="9"/>
  <c r="H65" i="9"/>
  <c r="G65" i="9"/>
  <c r="E65" i="9" s="1"/>
  <c r="B65" i="9" s="1"/>
  <c r="F65" i="9"/>
  <c r="H64" i="9"/>
  <c r="G64" i="9"/>
  <c r="E64" i="9" s="1"/>
  <c r="F64" i="9"/>
  <c r="B64" i="9"/>
  <c r="H63" i="9"/>
  <c r="E63" i="9" s="1"/>
  <c r="B63" i="9" s="1"/>
  <c r="G63" i="9"/>
  <c r="F63" i="9"/>
  <c r="H62" i="9"/>
  <c r="G62" i="9"/>
  <c r="F62" i="9"/>
  <c r="E62" i="9"/>
  <c r="H61" i="9"/>
  <c r="G61" i="9"/>
  <c r="E61" i="9" s="1"/>
  <c r="B61" i="9" s="1"/>
  <c r="F61" i="9"/>
  <c r="H60" i="9"/>
  <c r="G60" i="9"/>
  <c r="E60" i="9" s="1"/>
  <c r="B60" i="9" s="1"/>
  <c r="F60" i="9"/>
  <c r="H59" i="9"/>
  <c r="G59" i="9"/>
  <c r="F59" i="9"/>
  <c r="E59" i="9"/>
  <c r="B59" i="9" s="1"/>
  <c r="H58" i="9"/>
  <c r="G58" i="9"/>
  <c r="E58" i="9" s="1"/>
  <c r="B58" i="9" s="1"/>
  <c r="F58" i="9"/>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F52" i="9"/>
  <c r="H51" i="9"/>
  <c r="G51" i="9"/>
  <c r="F51" i="9"/>
  <c r="E51" i="9"/>
  <c r="B51" i="9" s="1"/>
  <c r="H50" i="9"/>
  <c r="G50" i="9"/>
  <c r="E50" i="9" s="1"/>
  <c r="B50" i="9" s="1"/>
  <c r="F50" i="9"/>
  <c r="H49" i="9"/>
  <c r="G49" i="9"/>
  <c r="E49" i="9" s="1"/>
  <c r="B49" i="9" s="1"/>
  <c r="F49" i="9"/>
  <c r="H48" i="9"/>
  <c r="G48" i="9"/>
  <c r="E48" i="9" s="1"/>
  <c r="B48" i="9" s="1"/>
  <c r="F48" i="9"/>
  <c r="H47" i="9"/>
  <c r="E47" i="9" s="1"/>
  <c r="B47" i="9" s="1"/>
  <c r="G47" i="9"/>
  <c r="F47" i="9"/>
  <c r="H46" i="9"/>
  <c r="G46" i="9"/>
  <c r="E46" i="9" s="1"/>
  <c r="F46" i="9"/>
  <c r="H45" i="9"/>
  <c r="G45" i="9"/>
  <c r="F45" i="9"/>
  <c r="E45" i="9"/>
  <c r="B45" i="9" s="1"/>
  <c r="H44" i="9"/>
  <c r="G44" i="9"/>
  <c r="F44" i="9"/>
  <c r="H43" i="9"/>
  <c r="G43" i="9"/>
  <c r="F43" i="9"/>
  <c r="E43" i="9"/>
  <c r="B43" i="9" s="1"/>
  <c r="H42" i="9"/>
  <c r="G42" i="9"/>
  <c r="E42" i="9" s="1"/>
  <c r="F42" i="9"/>
  <c r="B42" i="9" s="1"/>
  <c r="H41" i="9"/>
  <c r="G41" i="9"/>
  <c r="F41" i="9"/>
  <c r="H40" i="9"/>
  <c r="E40" i="9" s="1"/>
  <c r="B40" i="9" s="1"/>
  <c r="G40" i="9"/>
  <c r="F40" i="9"/>
  <c r="H39" i="9"/>
  <c r="G39" i="9"/>
  <c r="F39" i="9"/>
  <c r="E39" i="9"/>
  <c r="B39" i="9" s="1"/>
  <c r="H38" i="9"/>
  <c r="E38" i="9" s="1"/>
  <c r="G38" i="9"/>
  <c r="F38" i="9"/>
  <c r="B38" i="9"/>
  <c r="H37" i="9"/>
  <c r="G37" i="9"/>
  <c r="F37" i="9"/>
  <c r="E37" i="9"/>
  <c r="B37" i="9" s="1"/>
  <c r="H36" i="9"/>
  <c r="G36" i="9"/>
  <c r="E36" i="9" s="1"/>
  <c r="F36" i="9"/>
  <c r="H35" i="9"/>
  <c r="G35" i="9"/>
  <c r="E35" i="9" s="1"/>
  <c r="B35" i="9" s="1"/>
  <c r="F35" i="9"/>
  <c r="H34" i="9"/>
  <c r="G34" i="9"/>
  <c r="F34" i="9"/>
  <c r="H33" i="9"/>
  <c r="G33" i="9"/>
  <c r="E33" i="9" s="1"/>
  <c r="B33" i="9" s="1"/>
  <c r="F33" i="9"/>
  <c r="H32" i="9"/>
  <c r="E32" i="9" s="1"/>
  <c r="B32" i="9" s="1"/>
  <c r="G32" i="9"/>
  <c r="F32" i="9"/>
  <c r="H31" i="9"/>
  <c r="G31" i="9"/>
  <c r="E31" i="9" s="1"/>
  <c r="B31" i="9" s="1"/>
  <c r="F31" i="9"/>
  <c r="H30" i="9"/>
  <c r="E30" i="9" s="1"/>
  <c r="B30" i="9" s="1"/>
  <c r="G30" i="9"/>
  <c r="F30" i="9"/>
  <c r="H29" i="9"/>
  <c r="G29" i="9"/>
  <c r="F29" i="9"/>
  <c r="E29" i="9"/>
  <c r="B29" i="9" s="1"/>
  <c r="H28" i="9"/>
  <c r="G28" i="9"/>
  <c r="E28" i="9" s="1"/>
  <c r="B28" i="9" s="1"/>
  <c r="F28" i="9"/>
  <c r="H27" i="9"/>
  <c r="G27" i="9"/>
  <c r="F27" i="9"/>
  <c r="H26" i="9"/>
  <c r="G26" i="9"/>
  <c r="E26" i="9" s="1"/>
  <c r="B26" i="9" s="1"/>
  <c r="F26" i="9"/>
  <c r="H25" i="9"/>
  <c r="G25" i="9"/>
  <c r="F25" i="9"/>
  <c r="E25" i="9"/>
  <c r="B25" i="9" s="1"/>
  <c r="H24" i="9"/>
  <c r="E24" i="9" s="1"/>
  <c r="B24" i="9" s="1"/>
  <c r="G24" i="9"/>
  <c r="F24" i="9"/>
  <c r="H23" i="9"/>
  <c r="G23" i="9"/>
  <c r="E23" i="9" s="1"/>
  <c r="B23" i="9" s="1"/>
  <c r="F23" i="9"/>
  <c r="H22" i="9"/>
  <c r="E22" i="9" s="1"/>
  <c r="G22" i="9"/>
  <c r="F22" i="9"/>
  <c r="B22" i="9"/>
  <c r="F21" i="9"/>
  <c r="F4" i="9"/>
  <c r="O3" i="9"/>
  <c r="G275" i="9" s="1"/>
  <c r="E275" i="9" s="1"/>
  <c r="B275" i="9" s="1"/>
  <c r="I3" i="9"/>
  <c r="H3" i="9"/>
  <c r="G3" i="9"/>
  <c r="D101" i="8"/>
  <c r="D95" i="8"/>
  <c r="D90" i="8"/>
  <c r="D85" i="8"/>
  <c r="D80" i="8"/>
  <c r="D75" i="8"/>
  <c r="D70" i="8"/>
  <c r="D65" i="8"/>
  <c r="D60" i="8"/>
  <c r="D55" i="8"/>
  <c r="D49" i="8" s="1"/>
  <c r="D43" i="8" s="1"/>
  <c r="D50" i="8"/>
  <c r="D44" i="8"/>
  <c r="D36" i="8"/>
  <c r="D26" i="8"/>
  <c r="D24" i="8"/>
  <c r="D18" i="8"/>
  <c r="D8" i="8"/>
  <c r="D6" i="8"/>
  <c r="E44" i="7"/>
  <c r="D44" i="7"/>
  <c r="E39" i="7"/>
  <c r="D39" i="7"/>
  <c r="D38" i="7" s="1"/>
  <c r="E38" i="7"/>
  <c r="E30" i="7"/>
  <c r="D30" i="7"/>
  <c r="E23" i="7"/>
  <c r="E22" i="7" s="1"/>
  <c r="D23" i="7"/>
  <c r="D22" i="7" s="1"/>
  <c r="E14" i="7"/>
  <c r="D14" i="7"/>
  <c r="E7" i="7"/>
  <c r="D7" i="7"/>
  <c r="D6" i="7" s="1"/>
  <c r="D5" i="7" s="1"/>
  <c r="G316" i="9" s="1"/>
  <c r="E316" i="9" s="1"/>
  <c r="E6" i="7"/>
  <c r="E5" i="7" s="1"/>
  <c r="F140" i="6"/>
  <c r="F139" i="6"/>
  <c r="F138" i="6"/>
  <c r="F137" i="6"/>
  <c r="F136" i="6"/>
  <c r="F135" i="6"/>
  <c r="F134" i="6"/>
  <c r="F133" i="6"/>
  <c r="F132" i="6"/>
  <c r="F131" i="6"/>
  <c r="E130" i="6"/>
  <c r="F130" i="6" s="1"/>
  <c r="D130" i="6"/>
  <c r="D129"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F28" i="6" s="1"/>
  <c r="D28" i="6"/>
  <c r="F27" i="6"/>
  <c r="F26" i="6"/>
  <c r="F25" i="6"/>
  <c r="F24" i="6"/>
  <c r="F23" i="6"/>
  <c r="E22" i="6"/>
  <c r="F22" i="6" s="1"/>
  <c r="D22" i="6"/>
  <c r="F21" i="6"/>
  <c r="F20" i="6"/>
  <c r="F19" i="6"/>
  <c r="F18" i="6"/>
  <c r="F17" i="6"/>
  <c r="F16" i="6"/>
  <c r="F15" i="6"/>
  <c r="F14" i="6"/>
  <c r="F13" i="6"/>
  <c r="E13" i="6"/>
  <c r="D13" i="6"/>
  <c r="F12" i="6"/>
  <c r="F11" i="6"/>
  <c r="F10" i="6"/>
  <c r="E10" i="6"/>
  <c r="D10" i="6"/>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E239" i="5"/>
  <c r="E238" i="5" s="1"/>
  <c r="E237"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F191" i="5"/>
  <c r="E191" i="5"/>
  <c r="E190" i="5" s="1"/>
  <c r="H310" i="9" s="1"/>
  <c r="D191" i="5"/>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F149" i="5"/>
  <c r="E149" i="5"/>
  <c r="H291" i="9" s="1"/>
  <c r="D149" i="5"/>
  <c r="G291" i="9" s="1"/>
  <c r="E291" i="9" s="1"/>
  <c r="B291" i="9" s="1"/>
  <c r="F148" i="5"/>
  <c r="F147" i="5"/>
  <c r="E146" i="5"/>
  <c r="F145" i="5"/>
  <c r="F144" i="5"/>
  <c r="F143" i="5"/>
  <c r="F142" i="5"/>
  <c r="E142" i="5"/>
  <c r="D142" i="5"/>
  <c r="F141" i="5"/>
  <c r="F140" i="5"/>
  <c r="F139" i="5"/>
  <c r="F138" i="5"/>
  <c r="F137" i="5"/>
  <c r="F136" i="5"/>
  <c r="F135" i="5"/>
  <c r="E135" i="5"/>
  <c r="D135" i="5"/>
  <c r="D134" i="5" s="1"/>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D87" i="5"/>
  <c r="F86" i="5"/>
  <c r="F85" i="5"/>
  <c r="F84" i="5"/>
  <c r="F83" i="5"/>
  <c r="F82" i="5"/>
  <c r="F81" i="5"/>
  <c r="F80" i="5"/>
  <c r="F79" i="5"/>
  <c r="E79" i="5"/>
  <c r="D79" i="5"/>
  <c r="D78" i="5" s="1"/>
  <c r="F78" i="5" s="1"/>
  <c r="E78" i="5"/>
  <c r="F77" i="5"/>
  <c r="F76" i="5"/>
  <c r="F75" i="5"/>
  <c r="F74" i="5"/>
  <c r="F73" i="5"/>
  <c r="F72" i="5"/>
  <c r="F71" i="5"/>
  <c r="E70" i="5"/>
  <c r="E69" i="5" s="1"/>
  <c r="D70" i="5"/>
  <c r="D69" i="5" s="1"/>
  <c r="F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D626" i="4"/>
  <c r="F626" i="4" s="1"/>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E529" i="4" s="1"/>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89" i="4"/>
  <c r="F488" i="4"/>
  <c r="F487" i="4"/>
  <c r="F486" i="4"/>
  <c r="E485" i="4"/>
  <c r="D485" i="4"/>
  <c r="F485" i="4" s="1"/>
  <c r="F483" i="4"/>
  <c r="F482" i="4"/>
  <c r="E481" i="4"/>
  <c r="D481" i="4"/>
  <c r="F481" i="4" s="1"/>
  <c r="F480" i="4"/>
  <c r="F479" i="4"/>
  <c r="F478" i="4"/>
  <c r="E478" i="4"/>
  <c r="D478" i="4"/>
  <c r="F477" i="4"/>
  <c r="F476" i="4"/>
  <c r="F475" i="4"/>
  <c r="F474" i="4"/>
  <c r="E473" i="4"/>
  <c r="D473" i="4"/>
  <c r="F471" i="4"/>
  <c r="F470" i="4"/>
  <c r="E469" i="4"/>
  <c r="D469" i="4"/>
  <c r="F469" i="4" s="1"/>
  <c r="F468" i="4"/>
  <c r="F467" i="4"/>
  <c r="E466" i="4"/>
  <c r="D466" i="4"/>
  <c r="F466" i="4" s="1"/>
  <c r="F465" i="4"/>
  <c r="F464" i="4"/>
  <c r="F463" i="4"/>
  <c r="E463" i="4"/>
  <c r="D463" i="4"/>
  <c r="F462" i="4"/>
  <c r="F461" i="4"/>
  <c r="E460" i="4"/>
  <c r="E459" i="4" s="1"/>
  <c r="D460"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18" i="4"/>
  <c r="E418" i="4"/>
  <c r="D418" i="4"/>
  <c r="F417" i="4"/>
  <c r="E417" i="4"/>
  <c r="E644" i="4" s="1"/>
  <c r="D417" i="4"/>
  <c r="E416" i="4"/>
  <c r="E643" i="4" s="1"/>
  <c r="D416" i="4"/>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F362" i="4"/>
  <c r="F361" i="4"/>
  <c r="F360" i="4"/>
  <c r="F359" i="4"/>
  <c r="F358" i="4"/>
  <c r="F357" i="4"/>
  <c r="E356" i="4"/>
  <c r="D356" i="4"/>
  <c r="F356" i="4" s="1"/>
  <c r="F355" i="4"/>
  <c r="F354" i="4"/>
  <c r="F353" i="4"/>
  <c r="F352" i="4"/>
  <c r="E352" i="4"/>
  <c r="D352" i="4"/>
  <c r="E351" i="4"/>
  <c r="E350" i="4" s="1"/>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E263" i="4" s="1"/>
  <c r="F263" i="4" s="1"/>
  <c r="D264" i="4"/>
  <c r="D263" i="4"/>
  <c r="F262" i="4"/>
  <c r="F261" i="4"/>
  <c r="F260" i="4"/>
  <c r="E259" i="4"/>
  <c r="D259" i="4"/>
  <c r="F259" i="4" s="1"/>
  <c r="F258" i="4"/>
  <c r="F257" i="4"/>
  <c r="F256" i="4"/>
  <c r="F255" i="4"/>
  <c r="F254" i="4"/>
  <c r="E253" i="4"/>
  <c r="D253" i="4"/>
  <c r="F253" i="4" s="1"/>
  <c r="E252" i="4"/>
  <c r="F251" i="4"/>
  <c r="F250" i="4"/>
  <c r="F249" i="4"/>
  <c r="F248" i="4"/>
  <c r="F247" i="4"/>
  <c r="E247" i="4"/>
  <c r="D247" i="4"/>
  <c r="F246" i="4"/>
  <c r="F245" i="4"/>
  <c r="F244" i="4"/>
  <c r="E244" i="4"/>
  <c r="D244" i="4"/>
  <c r="F243" i="4"/>
  <c r="F242" i="4"/>
  <c r="F241" i="4"/>
  <c r="F240" i="4"/>
  <c r="E240" i="4"/>
  <c r="D240" i="4"/>
  <c r="F239" i="4"/>
  <c r="F238" i="4"/>
  <c r="F237" i="4"/>
  <c r="E236" i="4"/>
  <c r="D236" i="4"/>
  <c r="F236" i="4" s="1"/>
  <c r="F235" i="4"/>
  <c r="F234" i="4"/>
  <c r="F233" i="4"/>
  <c r="F232" i="4"/>
  <c r="F231" i="4"/>
  <c r="E231" i="4"/>
  <c r="D231" i="4"/>
  <c r="F230" i="4"/>
  <c r="F229" i="4"/>
  <c r="F228" i="4"/>
  <c r="E228" i="4"/>
  <c r="D228" i="4"/>
  <c r="F227" i="4"/>
  <c r="F226" i="4"/>
  <c r="E225" i="4"/>
  <c r="E224" i="4" s="1"/>
  <c r="D225" i="4"/>
  <c r="F223" i="4"/>
  <c r="F222" i="4"/>
  <c r="F221" i="4"/>
  <c r="F220" i="4"/>
  <c r="F219" i="4"/>
  <c r="E219" i="4"/>
  <c r="D219" i="4"/>
  <c r="F218" i="4"/>
  <c r="F217" i="4"/>
  <c r="E216" i="4"/>
  <c r="D216" i="4"/>
  <c r="E215" i="4"/>
  <c r="F214" i="4"/>
  <c r="F213" i="4"/>
  <c r="F212" i="4"/>
  <c r="F211" i="4"/>
  <c r="F210" i="4"/>
  <c r="E210" i="4"/>
  <c r="D210" i="4"/>
  <c r="F209" i="4"/>
  <c r="F208" i="4"/>
  <c r="F207" i="4"/>
  <c r="F206" i="4"/>
  <c r="F205" i="4"/>
  <c r="F204" i="4"/>
  <c r="F203" i="4"/>
  <c r="F202" i="4"/>
  <c r="E202" i="4"/>
  <c r="D202" i="4"/>
  <c r="F201" i="4"/>
  <c r="F200" i="4"/>
  <c r="F199" i="4"/>
  <c r="F198" i="4"/>
  <c r="F197" i="4"/>
  <c r="E197" i="4"/>
  <c r="D197" i="4"/>
  <c r="D196" i="4" s="1"/>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F164" i="4" s="1"/>
  <c r="D164" i="4"/>
  <c r="E163" i="4"/>
  <c r="D163" i="4"/>
  <c r="F163" i="4" s="1"/>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E139" i="4" s="1"/>
  <c r="D140" i="4"/>
  <c r="F140" i="4" s="1"/>
  <c r="D139" i="4"/>
  <c r="F139" i="4" s="1"/>
  <c r="F138" i="4"/>
  <c r="F137" i="4"/>
  <c r="F136" i="4"/>
  <c r="F135" i="4"/>
  <c r="F134" i="4"/>
  <c r="E134" i="4"/>
  <c r="E133" i="4" s="1"/>
  <c r="D134" i="4"/>
  <c r="D133" i="4"/>
  <c r="F133" i="4" s="1"/>
  <c r="F132" i="4"/>
  <c r="F131" i="4"/>
  <c r="F130" i="4"/>
  <c r="F129" i="4"/>
  <c r="F128" i="4"/>
  <c r="E128" i="4"/>
  <c r="D128" i="4"/>
  <c r="F127" i="4"/>
  <c r="F126" i="4"/>
  <c r="F125" i="4"/>
  <c r="E125" i="4"/>
  <c r="E124" i="4" s="1"/>
  <c r="D125" i="4"/>
  <c r="D124" i="4" s="1"/>
  <c r="F124" i="4" s="1"/>
  <c r="F123" i="4"/>
  <c r="F122" i="4"/>
  <c r="F121" i="4"/>
  <c r="F120" i="4"/>
  <c r="E120" i="4"/>
  <c r="D120" i="4"/>
  <c r="F119" i="4"/>
  <c r="F118" i="4"/>
  <c r="F117" i="4"/>
  <c r="F116" i="4"/>
  <c r="F115" i="4"/>
  <c r="F114" i="4"/>
  <c r="F113" i="4"/>
  <c r="E112" i="4"/>
  <c r="F112" i="4" s="1"/>
  <c r="D112" i="4"/>
  <c r="F111" i="4"/>
  <c r="F110" i="4"/>
  <c r="F109" i="4"/>
  <c r="F108" i="4"/>
  <c r="E107" i="4"/>
  <c r="E106" i="4" s="1"/>
  <c r="D107" i="4"/>
  <c r="D106"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D82" i="4"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1" i="4"/>
  <c r="F60" i="4"/>
  <c r="E59" i="4"/>
  <c r="D59" i="4"/>
  <c r="F59" i="4" s="1"/>
  <c r="F58" i="4"/>
  <c r="F57" i="4"/>
  <c r="F56" i="4"/>
  <c r="F55" i="4"/>
  <c r="E54" i="4"/>
  <c r="D54" i="4"/>
  <c r="F54" i="4" s="1"/>
  <c r="F53" i="4"/>
  <c r="F52" i="4"/>
  <c r="F51" i="4"/>
  <c r="E51" i="4"/>
  <c r="E50" i="4" s="1"/>
  <c r="D51" i="4"/>
  <c r="F49" i="4"/>
  <c r="F48" i="4"/>
  <c r="F47" i="4"/>
  <c r="F46" i="4"/>
  <c r="E45" i="4"/>
  <c r="D45" i="4"/>
  <c r="F45"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E6" i="4" s="1"/>
  <c r="D8" i="4"/>
  <c r="D7" i="4" s="1"/>
  <c r="I36" i="3"/>
  <c r="G36" i="3"/>
  <c r="B36" i="3"/>
  <c r="G35" i="3"/>
  <c r="B35" i="3"/>
  <c r="G34" i="3"/>
  <c r="B34" i="3"/>
  <c r="I33" i="3"/>
  <c r="G33" i="3"/>
  <c r="B33" i="3"/>
  <c r="I32" i="3"/>
  <c r="H32" i="3"/>
  <c r="G32" i="3"/>
  <c r="B32" i="3"/>
  <c r="I31" i="3"/>
  <c r="H31" i="3"/>
  <c r="G31" i="3"/>
  <c r="B31" i="3"/>
  <c r="I30" i="3"/>
  <c r="H30" i="3"/>
  <c r="G30" i="3"/>
  <c r="B30" i="3"/>
  <c r="I29" i="3"/>
  <c r="G29" i="3"/>
  <c r="B29" i="3"/>
  <c r="G28" i="3"/>
  <c r="B28" i="3"/>
  <c r="I27" i="3"/>
  <c r="H27" i="3"/>
  <c r="G27" i="3"/>
  <c r="B27" i="3"/>
  <c r="I26" i="3"/>
  <c r="H26" i="3"/>
  <c r="G26" i="3"/>
  <c r="B26" i="3"/>
  <c r="I25" i="3"/>
  <c r="G25" i="3"/>
  <c r="B25" i="3"/>
  <c r="H24" i="3"/>
  <c r="G24" i="3"/>
  <c r="B24" i="3"/>
  <c r="I23"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C1577" i="1"/>
  <c r="H1577" i="1" s="1"/>
  <c r="H1576" i="1"/>
  <c r="G1576" i="1"/>
  <c r="C1576" i="1"/>
  <c r="H1575" i="1"/>
  <c r="G1575" i="1"/>
  <c r="C1575" i="1"/>
  <c r="C1574" i="1"/>
  <c r="H1574" i="1" s="1"/>
  <c r="H1573" i="1"/>
  <c r="C1573" i="1"/>
  <c r="G1573" i="1" s="1"/>
  <c r="H1572" i="1"/>
  <c r="G1572" i="1"/>
  <c r="C1572" i="1"/>
  <c r="C1571" i="1"/>
  <c r="H1571" i="1" s="1"/>
  <c r="C1570" i="1"/>
  <c r="H1570" i="1" s="1"/>
  <c r="C1569" i="1"/>
  <c r="H1569" i="1" s="1"/>
  <c r="H1568" i="1"/>
  <c r="G1568" i="1"/>
  <c r="C1568" i="1"/>
  <c r="H1567" i="1"/>
  <c r="G1567" i="1"/>
  <c r="C1567" i="1"/>
  <c r="C1566" i="1"/>
  <c r="H1566" i="1" s="1"/>
  <c r="H1565" i="1"/>
  <c r="C1565" i="1"/>
  <c r="G1565" i="1" s="1"/>
  <c r="H1564" i="1"/>
  <c r="G1564" i="1"/>
  <c r="C1564" i="1"/>
  <c r="C1563" i="1"/>
  <c r="H1563" i="1" s="1"/>
  <c r="C1562" i="1"/>
  <c r="H1562" i="1" s="1"/>
  <c r="H1561" i="1"/>
  <c r="C1561" i="1"/>
  <c r="G1561" i="1" s="1"/>
  <c r="H1560" i="1"/>
  <c r="G1560" i="1"/>
  <c r="C1560" i="1"/>
  <c r="H1559" i="1"/>
  <c r="G1559" i="1"/>
  <c r="C1559" i="1"/>
  <c r="C1558" i="1"/>
  <c r="H1558" i="1" s="1"/>
  <c r="H1557" i="1"/>
  <c r="C1557" i="1"/>
  <c r="G1557" i="1" s="1"/>
  <c r="H1556" i="1"/>
  <c r="G1556" i="1"/>
  <c r="C1556" i="1"/>
  <c r="C1555" i="1"/>
  <c r="H1555" i="1" s="1"/>
  <c r="C1554" i="1"/>
  <c r="H1554" i="1" s="1"/>
  <c r="H1553" i="1"/>
  <c r="C1553" i="1"/>
  <c r="G1553" i="1" s="1"/>
  <c r="H1552" i="1"/>
  <c r="G1552" i="1"/>
  <c r="C1552" i="1"/>
  <c r="H1551" i="1"/>
  <c r="G1551" i="1"/>
  <c r="C1551" i="1"/>
  <c r="C1550" i="1"/>
  <c r="H1550" i="1" s="1"/>
  <c r="H1549" i="1"/>
  <c r="C1549" i="1"/>
  <c r="G1549" i="1" s="1"/>
  <c r="H1548" i="1"/>
  <c r="G1548" i="1"/>
  <c r="C1548" i="1"/>
  <c r="C1547" i="1"/>
  <c r="H1547" i="1" s="1"/>
  <c r="C1546" i="1"/>
  <c r="H1546" i="1" s="1"/>
  <c r="H1545" i="1"/>
  <c r="C1545" i="1"/>
  <c r="G1545" i="1" s="1"/>
  <c r="H1544" i="1"/>
  <c r="G1544" i="1"/>
  <c r="C1544" i="1"/>
  <c r="H1543" i="1"/>
  <c r="G1543" i="1"/>
  <c r="C1543" i="1"/>
  <c r="C1542" i="1"/>
  <c r="H1542" i="1" s="1"/>
  <c r="H1541" i="1"/>
  <c r="C1541" i="1"/>
  <c r="G1541" i="1" s="1"/>
  <c r="H1540" i="1"/>
  <c r="G1540" i="1"/>
  <c r="C1540" i="1"/>
  <c r="C1539" i="1"/>
  <c r="H1539" i="1" s="1"/>
  <c r="C1538" i="1"/>
  <c r="H1538" i="1" s="1"/>
  <c r="H1537" i="1"/>
  <c r="C1537" i="1"/>
  <c r="G1537" i="1" s="1"/>
  <c r="H1536" i="1"/>
  <c r="G1536" i="1"/>
  <c r="C1536" i="1"/>
  <c r="H1535" i="1"/>
  <c r="G1535" i="1"/>
  <c r="C1535" i="1"/>
  <c r="C1534" i="1"/>
  <c r="H1534" i="1" s="1"/>
  <c r="H1533" i="1"/>
  <c r="C1533" i="1"/>
  <c r="G1533" i="1" s="1"/>
  <c r="H1532" i="1"/>
  <c r="G1532" i="1"/>
  <c r="C1532" i="1"/>
  <c r="C1531" i="1"/>
  <c r="H1531" i="1" s="1"/>
  <c r="C1530" i="1"/>
  <c r="H1530" i="1" s="1"/>
  <c r="H1529" i="1"/>
  <c r="C1529" i="1"/>
  <c r="G1529" i="1" s="1"/>
  <c r="H1528" i="1"/>
  <c r="G1528" i="1"/>
  <c r="C1528" i="1"/>
  <c r="H1527" i="1"/>
  <c r="G1527" i="1"/>
  <c r="C1527" i="1"/>
  <c r="C1526" i="1"/>
  <c r="H1526" i="1" s="1"/>
  <c r="H1525" i="1"/>
  <c r="C1525" i="1"/>
  <c r="G1525" i="1" s="1"/>
  <c r="H1524" i="1"/>
  <c r="G1524" i="1"/>
  <c r="C1524" i="1"/>
  <c r="C1523" i="1"/>
  <c r="H1523" i="1" s="1"/>
  <c r="C1522" i="1"/>
  <c r="H1522" i="1" s="1"/>
  <c r="H1521" i="1"/>
  <c r="C1521" i="1"/>
  <c r="G1521" i="1" s="1"/>
  <c r="H1520" i="1"/>
  <c r="G1520" i="1"/>
  <c r="C1520" i="1"/>
  <c r="H1519" i="1"/>
  <c r="G1519" i="1"/>
  <c r="C1519" i="1"/>
  <c r="H1516" i="1"/>
  <c r="G1516" i="1"/>
  <c r="C1516" i="1"/>
  <c r="C1515" i="1"/>
  <c r="H1515" i="1" s="1"/>
  <c r="C1514" i="1"/>
  <c r="H1514" i="1" s="1"/>
  <c r="H1513" i="1"/>
  <c r="C1513" i="1"/>
  <c r="G1513" i="1" s="1"/>
  <c r="H1512" i="1"/>
  <c r="G1512" i="1"/>
  <c r="C1512" i="1"/>
  <c r="H1511" i="1"/>
  <c r="G1511" i="1"/>
  <c r="C1511" i="1"/>
  <c r="C1510" i="1"/>
  <c r="H1510" i="1" s="1"/>
  <c r="H1509" i="1"/>
  <c r="C1509" i="1"/>
  <c r="G1509" i="1" s="1"/>
  <c r="H1508" i="1"/>
  <c r="G1508" i="1"/>
  <c r="C1508" i="1"/>
  <c r="C1507" i="1"/>
  <c r="H1507" i="1" s="1"/>
  <c r="C1506" i="1"/>
  <c r="H1506" i="1" s="1"/>
  <c r="H1505" i="1"/>
  <c r="C1505" i="1"/>
  <c r="G1505" i="1" s="1"/>
  <c r="H1504" i="1"/>
  <c r="G1504" i="1"/>
  <c r="C1504" i="1"/>
  <c r="H1503" i="1"/>
  <c r="G1503" i="1"/>
  <c r="C1503" i="1"/>
  <c r="C1502" i="1"/>
  <c r="H1502" i="1" s="1"/>
  <c r="H1501" i="1"/>
  <c r="C1501" i="1"/>
  <c r="G1501" i="1" s="1"/>
  <c r="H1500" i="1"/>
  <c r="G1500" i="1"/>
  <c r="C1500" i="1"/>
  <c r="C1499" i="1"/>
  <c r="H1499" i="1" s="1"/>
  <c r="C1498" i="1"/>
  <c r="H1498" i="1" s="1"/>
  <c r="H1497" i="1"/>
  <c r="C1497" i="1"/>
  <c r="G1497" i="1" s="1"/>
  <c r="H1496" i="1"/>
  <c r="G1496" i="1"/>
  <c r="C1496" i="1"/>
  <c r="H1495" i="1"/>
  <c r="G1495" i="1"/>
  <c r="C1495" i="1"/>
  <c r="C1494" i="1"/>
  <c r="H1494" i="1" s="1"/>
  <c r="H1493" i="1"/>
  <c r="C1493" i="1"/>
  <c r="G1493" i="1" s="1"/>
  <c r="H1492" i="1"/>
  <c r="G1492" i="1"/>
  <c r="C1492" i="1"/>
  <c r="C1491" i="1"/>
  <c r="H1491" i="1" s="1"/>
  <c r="C1490" i="1"/>
  <c r="H1490" i="1" s="1"/>
  <c r="H1489" i="1"/>
  <c r="C1489" i="1"/>
  <c r="G1489" i="1" s="1"/>
  <c r="H1488" i="1"/>
  <c r="G1488" i="1"/>
  <c r="C1488" i="1"/>
  <c r="H1487" i="1"/>
  <c r="G1487" i="1"/>
  <c r="C1487" i="1"/>
  <c r="C1486" i="1"/>
  <c r="H1486" i="1" s="1"/>
  <c r="H1485" i="1"/>
  <c r="C1485" i="1"/>
  <c r="G1485" i="1" s="1"/>
  <c r="H1484" i="1"/>
  <c r="G1484" i="1"/>
  <c r="C1484" i="1"/>
  <c r="C1483" i="1"/>
  <c r="H1483" i="1" s="1"/>
  <c r="C1482" i="1"/>
  <c r="H1482" i="1" s="1"/>
  <c r="H1481" i="1"/>
  <c r="C1481" i="1"/>
  <c r="G1481" i="1" s="1"/>
  <c r="H1480" i="1"/>
  <c r="G1480" i="1"/>
  <c r="C1480" i="1"/>
  <c r="D1479" i="1"/>
  <c r="C1479" i="1"/>
  <c r="H1479" i="1" s="1"/>
  <c r="J1478" i="1"/>
  <c r="H1478" i="1"/>
  <c r="G1478" i="1"/>
  <c r="I1478" i="1" s="1"/>
  <c r="D1478" i="1"/>
  <c r="C1478" i="1"/>
  <c r="D1477" i="1"/>
  <c r="C1477" i="1"/>
  <c r="J1477" i="1" s="1"/>
  <c r="D1476" i="1"/>
  <c r="J1476" i="1" s="1"/>
  <c r="C1476" i="1"/>
  <c r="H1475" i="1"/>
  <c r="G1475" i="1"/>
  <c r="D1475" i="1"/>
  <c r="C1475" i="1"/>
  <c r="D1474" i="1"/>
  <c r="C1474" i="1"/>
  <c r="J1474" i="1" s="1"/>
  <c r="D1473" i="1"/>
  <c r="J1473" i="1" s="1"/>
  <c r="C1473" i="1"/>
  <c r="D1472" i="1"/>
  <c r="C1472" i="1"/>
  <c r="H1472" i="1" s="1"/>
  <c r="J1471" i="1"/>
  <c r="H1471" i="1"/>
  <c r="G1471" i="1"/>
  <c r="I1471" i="1" s="1"/>
  <c r="D1471" i="1"/>
  <c r="C1471" i="1"/>
  <c r="D1470" i="1"/>
  <c r="H1470" i="1" s="1"/>
  <c r="C1470" i="1"/>
  <c r="H1469" i="1"/>
  <c r="G1469" i="1"/>
  <c r="D1469" i="1"/>
  <c r="C1469" i="1"/>
  <c r="D1468" i="1"/>
  <c r="C1468" i="1"/>
  <c r="J1468" i="1" s="1"/>
  <c r="D1467" i="1"/>
  <c r="J1467" i="1" s="1"/>
  <c r="C1467" i="1"/>
  <c r="D1466" i="1"/>
  <c r="C1466" i="1"/>
  <c r="H1466" i="1" s="1"/>
  <c r="J1465" i="1"/>
  <c r="H1465" i="1"/>
  <c r="G1465" i="1"/>
  <c r="I1465" i="1" s="1"/>
  <c r="D1465" i="1"/>
  <c r="C1465" i="1"/>
  <c r="D1464" i="1"/>
  <c r="C1464" i="1"/>
  <c r="J1464" i="1" s="1"/>
  <c r="D1463" i="1"/>
  <c r="J1463" i="1" s="1"/>
  <c r="C1463" i="1"/>
  <c r="D1462" i="1"/>
  <c r="C1462" i="1"/>
  <c r="H1462" i="1" s="1"/>
  <c r="D1461" i="1"/>
  <c r="C1461" i="1"/>
  <c r="H1461" i="1" s="1"/>
  <c r="D1460" i="1"/>
  <c r="J1460" i="1" s="1"/>
  <c r="C1460" i="1"/>
  <c r="D1459" i="1"/>
  <c r="C1459" i="1"/>
  <c r="H1459" i="1" s="1"/>
  <c r="J1458" i="1"/>
  <c r="H1458" i="1"/>
  <c r="G1458" i="1"/>
  <c r="I1458" i="1" s="1"/>
  <c r="D1458" i="1"/>
  <c r="C1458" i="1"/>
  <c r="D1457" i="1"/>
  <c r="C1457" i="1"/>
  <c r="J1457" i="1" s="1"/>
  <c r="D1456" i="1"/>
  <c r="J1456" i="1" s="1"/>
  <c r="C1456" i="1"/>
  <c r="D1455" i="1"/>
  <c r="C1455" i="1"/>
  <c r="H1455" i="1" s="1"/>
  <c r="D1454" i="1"/>
  <c r="C1454" i="1"/>
  <c r="H1454" i="1" s="1"/>
  <c r="D1453" i="1"/>
  <c r="C1453" i="1"/>
  <c r="H1453" i="1" s="1"/>
  <c r="J1452" i="1"/>
  <c r="H1452" i="1"/>
  <c r="G1452" i="1"/>
  <c r="I1452" i="1" s="1"/>
  <c r="D1452" i="1"/>
  <c r="C1452" i="1"/>
  <c r="D1451" i="1"/>
  <c r="C1451" i="1"/>
  <c r="J1451" i="1" s="1"/>
  <c r="D1450" i="1"/>
  <c r="J1450" i="1" s="1"/>
  <c r="C1450" i="1"/>
  <c r="D1449" i="1"/>
  <c r="C1449" i="1"/>
  <c r="H1449" i="1" s="1"/>
  <c r="J1448" i="1"/>
  <c r="H1448" i="1"/>
  <c r="G1448" i="1"/>
  <c r="I1448" i="1" s="1"/>
  <c r="D1448" i="1"/>
  <c r="C1448" i="1"/>
  <c r="D1447" i="1"/>
  <c r="C1447" i="1"/>
  <c r="J1447" i="1" s="1"/>
  <c r="D1446" i="1"/>
  <c r="J1446" i="1" s="1"/>
  <c r="C1446" i="1"/>
  <c r="J1445" i="1"/>
  <c r="H1445" i="1"/>
  <c r="G1445" i="1"/>
  <c r="D1445" i="1"/>
  <c r="C1445" i="1"/>
  <c r="D1444" i="1"/>
  <c r="J1444" i="1" s="1"/>
  <c r="C1444" i="1"/>
  <c r="H1444" i="1" s="1"/>
  <c r="H1443" i="1"/>
  <c r="G1443" i="1"/>
  <c r="I1443" i="1" s="1"/>
  <c r="D1443" i="1"/>
  <c r="C1443" i="1"/>
  <c r="J1443" i="1" s="1"/>
  <c r="J1442" i="1"/>
  <c r="D1442" i="1"/>
  <c r="C1442" i="1"/>
  <c r="H1442" i="1" s="1"/>
  <c r="H1441" i="1"/>
  <c r="I1441" i="1" s="1"/>
  <c r="G1441" i="1"/>
  <c r="D1441" i="1"/>
  <c r="C1441" i="1"/>
  <c r="J1441" i="1" s="1"/>
  <c r="D1440" i="1"/>
  <c r="J1440" i="1" s="1"/>
  <c r="C1440" i="1"/>
  <c r="H1440" i="1" s="1"/>
  <c r="H1439" i="1"/>
  <c r="G1439" i="1"/>
  <c r="I1439" i="1" s="1"/>
  <c r="D1439" i="1"/>
  <c r="C1439" i="1"/>
  <c r="J1439" i="1" s="1"/>
  <c r="H1438" i="1"/>
  <c r="G1438" i="1"/>
  <c r="D1438" i="1"/>
  <c r="C1438" i="1"/>
  <c r="H1437" i="1"/>
  <c r="G1437" i="1"/>
  <c r="D1437" i="1"/>
  <c r="C1437" i="1"/>
  <c r="H1436" i="1"/>
  <c r="G1436" i="1"/>
  <c r="D1436"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D539" i="1"/>
  <c r="C539" i="1"/>
  <c r="G539" i="1" s="1"/>
  <c r="H538" i="1"/>
  <c r="G538" i="1"/>
  <c r="D538" i="1"/>
  <c r="C538" i="1"/>
  <c r="D537" i="1"/>
  <c r="C537" i="1"/>
  <c r="H536" i="1"/>
  <c r="G536" i="1"/>
  <c r="D536" i="1"/>
  <c r="C536" i="1"/>
  <c r="H535" i="1"/>
  <c r="D535" i="1"/>
  <c r="C535" i="1"/>
  <c r="G535" i="1" s="1"/>
  <c r="H534" i="1"/>
  <c r="G534" i="1"/>
  <c r="D534" i="1"/>
  <c r="C534" i="1"/>
  <c r="H533" i="1"/>
  <c r="D533" i="1"/>
  <c r="C533" i="1"/>
  <c r="G533" i="1" s="1"/>
  <c r="H532" i="1"/>
  <c r="G532" i="1"/>
  <c r="D532" i="1"/>
  <c r="C532" i="1"/>
  <c r="D531" i="1"/>
  <c r="C531" i="1"/>
  <c r="G531" i="1" s="1"/>
  <c r="H530" i="1"/>
  <c r="G530" i="1"/>
  <c r="D530" i="1"/>
  <c r="C530" i="1"/>
  <c r="D529" i="1"/>
  <c r="C529" i="1"/>
  <c r="H528" i="1"/>
  <c r="G528" i="1"/>
  <c r="D528" i="1"/>
  <c r="C528" i="1"/>
  <c r="H527" i="1"/>
  <c r="D527" i="1"/>
  <c r="C527" i="1"/>
  <c r="G527" i="1" s="1"/>
  <c r="H526" i="1"/>
  <c r="G526" i="1"/>
  <c r="D526" i="1"/>
  <c r="C526" i="1"/>
  <c r="H525" i="1"/>
  <c r="D525" i="1"/>
  <c r="C525" i="1"/>
  <c r="G525" i="1" s="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G477" i="1"/>
  <c r="D477" i="1"/>
  <c r="C477" i="1"/>
  <c r="H477" i="1" s="1"/>
  <c r="H476" i="1"/>
  <c r="G476" i="1"/>
  <c r="D476" i="1"/>
  <c r="C476" i="1"/>
  <c r="D475" i="1"/>
  <c r="C475" i="1"/>
  <c r="H475" i="1" s="1"/>
  <c r="H474" i="1"/>
  <c r="G474" i="1"/>
  <c r="D474" i="1"/>
  <c r="C474" i="1"/>
  <c r="D473" i="1"/>
  <c r="C473" i="1"/>
  <c r="H472" i="1"/>
  <c r="G472" i="1"/>
  <c r="D472" i="1"/>
  <c r="C472" i="1"/>
  <c r="G471" i="1"/>
  <c r="D471" i="1"/>
  <c r="C471" i="1"/>
  <c r="H471" i="1" s="1"/>
  <c r="H470" i="1"/>
  <c r="G470" i="1"/>
  <c r="D470" i="1"/>
  <c r="C470" i="1"/>
  <c r="G469" i="1"/>
  <c r="D469" i="1"/>
  <c r="C469" i="1"/>
  <c r="H469" i="1" s="1"/>
  <c r="H468" i="1"/>
  <c r="G468" i="1"/>
  <c r="D468" i="1"/>
  <c r="C468" i="1"/>
  <c r="D467" i="1"/>
  <c r="C467" i="1"/>
  <c r="H467" i="1" s="1"/>
  <c r="D465" i="1"/>
  <c r="C465" i="1"/>
  <c r="G465" i="1" s="1"/>
  <c r="H464" i="1"/>
  <c r="G464" i="1"/>
  <c r="D464" i="1"/>
  <c r="C464" i="1"/>
  <c r="D463" i="1"/>
  <c r="C463" i="1"/>
  <c r="H462" i="1"/>
  <c r="G462" i="1"/>
  <c r="D462" i="1"/>
  <c r="C462" i="1"/>
  <c r="H461" i="1"/>
  <c r="D461" i="1"/>
  <c r="C461" i="1"/>
  <c r="G461" i="1" s="1"/>
  <c r="H460" i="1"/>
  <c r="G460" i="1"/>
  <c r="D460" i="1"/>
  <c r="C460" i="1"/>
  <c r="H459" i="1"/>
  <c r="D459" i="1"/>
  <c r="C459" i="1"/>
  <c r="G459" i="1" s="1"/>
  <c r="H458" i="1"/>
  <c r="G458" i="1"/>
  <c r="D458" i="1"/>
  <c r="C458" i="1"/>
  <c r="D457" i="1"/>
  <c r="C457" i="1"/>
  <c r="G457" i="1" s="1"/>
  <c r="H456" i="1"/>
  <c r="G456" i="1"/>
  <c r="D456" i="1"/>
  <c r="C456" i="1"/>
  <c r="D455" i="1"/>
  <c r="C455" i="1"/>
  <c r="H454" i="1"/>
  <c r="G454" i="1"/>
  <c r="D454" i="1"/>
  <c r="C454" i="1"/>
  <c r="D453" i="1"/>
  <c r="H452" i="1"/>
  <c r="G452" i="1"/>
  <c r="D452" i="1"/>
  <c r="C452" i="1"/>
  <c r="H451" i="1"/>
  <c r="D451" i="1"/>
  <c r="C451" i="1"/>
  <c r="G451" i="1" s="1"/>
  <c r="H450" i="1"/>
  <c r="G450" i="1"/>
  <c r="D450" i="1"/>
  <c r="C450" i="1"/>
  <c r="D449" i="1"/>
  <c r="C449" i="1"/>
  <c r="G449" i="1" s="1"/>
  <c r="H448" i="1"/>
  <c r="G448" i="1"/>
  <c r="D448" i="1"/>
  <c r="C448" i="1"/>
  <c r="D447" i="1"/>
  <c r="C447" i="1"/>
  <c r="H446" i="1"/>
  <c r="G446" i="1"/>
  <c r="D446" i="1"/>
  <c r="C446" i="1"/>
  <c r="H445" i="1"/>
  <c r="D445" i="1"/>
  <c r="C445" i="1"/>
  <c r="G445" i="1" s="1"/>
  <c r="H444" i="1"/>
  <c r="G444" i="1"/>
  <c r="D444" i="1"/>
  <c r="C444" i="1"/>
  <c r="H443" i="1"/>
  <c r="D443" i="1"/>
  <c r="C443" i="1"/>
  <c r="G443" i="1" s="1"/>
  <c r="H442" i="1"/>
  <c r="G442" i="1"/>
  <c r="D442" i="1"/>
  <c r="C442" i="1"/>
  <c r="D441" i="1"/>
  <c r="C441" i="1"/>
  <c r="G441" i="1" s="1"/>
  <c r="H440" i="1"/>
  <c r="G440" i="1"/>
  <c r="D440" i="1"/>
  <c r="C440" i="1"/>
  <c r="D439" i="1"/>
  <c r="C439" i="1"/>
  <c r="H438" i="1"/>
  <c r="G438" i="1"/>
  <c r="D438" i="1"/>
  <c r="C438" i="1"/>
  <c r="H437" i="1"/>
  <c r="D437" i="1"/>
  <c r="C437" i="1"/>
  <c r="G437" i="1" s="1"/>
  <c r="H436" i="1"/>
  <c r="G436" i="1"/>
  <c r="D436" i="1"/>
  <c r="C436" i="1"/>
  <c r="H435" i="1"/>
  <c r="D435" i="1"/>
  <c r="C435" i="1"/>
  <c r="G435" i="1" s="1"/>
  <c r="H434" i="1"/>
  <c r="G434" i="1"/>
  <c r="D434" i="1"/>
  <c r="C434" i="1"/>
  <c r="D433" i="1"/>
  <c r="C433" i="1"/>
  <c r="G433" i="1" s="1"/>
  <c r="H432" i="1"/>
  <c r="G432" i="1"/>
  <c r="D432" i="1"/>
  <c r="C432" i="1"/>
  <c r="D431" i="1"/>
  <c r="C431" i="1"/>
  <c r="H430" i="1"/>
  <c r="G430" i="1"/>
  <c r="D430" i="1"/>
  <c r="C430" i="1"/>
  <c r="H429" i="1"/>
  <c r="D429" i="1"/>
  <c r="C429" i="1"/>
  <c r="G429" i="1" s="1"/>
  <c r="H428" i="1"/>
  <c r="G428" i="1"/>
  <c r="D428" i="1"/>
  <c r="C428" i="1"/>
  <c r="H427" i="1"/>
  <c r="D427" i="1"/>
  <c r="C427" i="1"/>
  <c r="G427" i="1" s="1"/>
  <c r="H426" i="1"/>
  <c r="G426" i="1"/>
  <c r="D426" i="1"/>
  <c r="C426" i="1"/>
  <c r="D425" i="1"/>
  <c r="C425" i="1"/>
  <c r="G425" i="1" s="1"/>
  <c r="H424" i="1"/>
  <c r="G424" i="1"/>
  <c r="D424" i="1"/>
  <c r="C424" i="1"/>
  <c r="D423" i="1"/>
  <c r="C423" i="1"/>
  <c r="H422" i="1"/>
  <c r="G422" i="1"/>
  <c r="D422" i="1"/>
  <c r="C422" i="1"/>
  <c r="H421" i="1"/>
  <c r="D421" i="1"/>
  <c r="C421" i="1"/>
  <c r="G421" i="1" s="1"/>
  <c r="H420" i="1"/>
  <c r="G420" i="1"/>
  <c r="D420" i="1"/>
  <c r="C420" i="1"/>
  <c r="H419" i="1"/>
  <c r="D419" i="1"/>
  <c r="C419" i="1"/>
  <c r="G419" i="1" s="1"/>
  <c r="H418" i="1"/>
  <c r="G418" i="1"/>
  <c r="D418" i="1"/>
  <c r="C418" i="1"/>
  <c r="D417" i="1"/>
  <c r="C417" i="1"/>
  <c r="G417" i="1" s="1"/>
  <c r="H416" i="1"/>
  <c r="G416" i="1"/>
  <c r="D416" i="1"/>
  <c r="C416" i="1"/>
  <c r="C415" i="1"/>
  <c r="D413" i="1"/>
  <c r="C413" i="1"/>
  <c r="H412" i="1"/>
  <c r="G412" i="1"/>
  <c r="D412" i="1"/>
  <c r="C412" i="1"/>
  <c r="H411" i="1"/>
  <c r="D411" i="1"/>
  <c r="C411" i="1"/>
  <c r="G411" i="1" s="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D374" i="1"/>
  <c r="C374" i="1"/>
  <c r="G374" i="1" s="1"/>
  <c r="G373" i="1"/>
  <c r="D373" i="1"/>
  <c r="C373" i="1"/>
  <c r="H373" i="1" s="1"/>
  <c r="D372" i="1"/>
  <c r="C372" i="1"/>
  <c r="G372" i="1" s="1"/>
  <c r="D371" i="1"/>
  <c r="C371" i="1"/>
  <c r="H371" i="1" s="1"/>
  <c r="D370" i="1"/>
  <c r="C370" i="1"/>
  <c r="D369" i="1"/>
  <c r="C369" i="1"/>
  <c r="H368" i="1"/>
  <c r="D368" i="1"/>
  <c r="C368" i="1"/>
  <c r="G368" i="1" s="1"/>
  <c r="H367" i="1"/>
  <c r="G367" i="1"/>
  <c r="D367" i="1"/>
  <c r="C367" i="1"/>
  <c r="H366" i="1"/>
  <c r="D366" i="1"/>
  <c r="C366" i="1"/>
  <c r="G366" i="1" s="1"/>
  <c r="G365" i="1"/>
  <c r="D365" i="1"/>
  <c r="C365" i="1"/>
  <c r="H365" i="1" s="1"/>
  <c r="D364" i="1"/>
  <c r="C364" i="1"/>
  <c r="G364" i="1" s="1"/>
  <c r="D363" i="1"/>
  <c r="C363" i="1"/>
  <c r="H363" i="1" s="1"/>
  <c r="D362" i="1"/>
  <c r="C362" i="1"/>
  <c r="D361" i="1"/>
  <c r="C361" i="1"/>
  <c r="H360" i="1"/>
  <c r="D360" i="1"/>
  <c r="C360" i="1"/>
  <c r="G360" i="1" s="1"/>
  <c r="H359" i="1"/>
  <c r="G359" i="1"/>
  <c r="D359" i="1"/>
  <c r="C359" i="1"/>
  <c r="D358" i="1"/>
  <c r="G357" i="1"/>
  <c r="D357" i="1"/>
  <c r="C357" i="1"/>
  <c r="H357" i="1" s="1"/>
  <c r="D356" i="1"/>
  <c r="C356" i="1"/>
  <c r="G356" i="1" s="1"/>
  <c r="D355" i="1"/>
  <c r="C355" i="1"/>
  <c r="H355" i="1" s="1"/>
  <c r="D354" i="1"/>
  <c r="C354" i="1"/>
  <c r="D353" i="1"/>
  <c r="C353" i="1"/>
  <c r="H352" i="1"/>
  <c r="D352" i="1"/>
  <c r="C352" i="1"/>
  <c r="G352" i="1" s="1"/>
  <c r="H351" i="1"/>
  <c r="G351" i="1"/>
  <c r="D351" i="1"/>
  <c r="C351" i="1"/>
  <c r="H350" i="1"/>
  <c r="D350" i="1"/>
  <c r="C350" i="1"/>
  <c r="G350" i="1" s="1"/>
  <c r="G349" i="1"/>
  <c r="D349" i="1"/>
  <c r="C349" i="1"/>
  <c r="H349" i="1" s="1"/>
  <c r="D348" i="1"/>
  <c r="C348" i="1"/>
  <c r="G348" i="1" s="1"/>
  <c r="D347" i="1"/>
  <c r="C347" i="1"/>
  <c r="H347" i="1" s="1"/>
  <c r="D346" i="1"/>
  <c r="D345" i="1"/>
  <c r="H344" i="1"/>
  <c r="D344" i="1"/>
  <c r="C344" i="1"/>
  <c r="G344" i="1" s="1"/>
  <c r="H343" i="1"/>
  <c r="G343" i="1"/>
  <c r="D343" i="1"/>
  <c r="C343" i="1"/>
  <c r="H342" i="1"/>
  <c r="D342" i="1"/>
  <c r="C342" i="1"/>
  <c r="G342" i="1" s="1"/>
  <c r="G341" i="1"/>
  <c r="D341" i="1"/>
  <c r="C341" i="1"/>
  <c r="H341" i="1" s="1"/>
  <c r="D340" i="1"/>
  <c r="C340" i="1"/>
  <c r="G340" i="1" s="1"/>
  <c r="D339" i="1"/>
  <c r="C339" i="1"/>
  <c r="H339" i="1" s="1"/>
  <c r="D338" i="1"/>
  <c r="C338" i="1"/>
  <c r="D337" i="1"/>
  <c r="C337" i="1"/>
  <c r="H336" i="1"/>
  <c r="D336" i="1"/>
  <c r="C336" i="1"/>
  <c r="G336" i="1" s="1"/>
  <c r="H335" i="1"/>
  <c r="G335" i="1"/>
  <c r="D335" i="1"/>
  <c r="C335" i="1"/>
  <c r="H334" i="1"/>
  <c r="D334" i="1"/>
  <c r="C334" i="1"/>
  <c r="G334" i="1" s="1"/>
  <c r="G333" i="1"/>
  <c r="D333" i="1"/>
  <c r="C333" i="1"/>
  <c r="H333" i="1" s="1"/>
  <c r="D332" i="1"/>
  <c r="C332" i="1"/>
  <c r="G332" i="1" s="1"/>
  <c r="D331" i="1"/>
  <c r="C331" i="1"/>
  <c r="H331" i="1" s="1"/>
  <c r="D330" i="1"/>
  <c r="C330" i="1"/>
  <c r="D329" i="1"/>
  <c r="C329" i="1"/>
  <c r="H328" i="1"/>
  <c r="D328" i="1"/>
  <c r="C328" i="1"/>
  <c r="G328" i="1" s="1"/>
  <c r="H327" i="1"/>
  <c r="G327" i="1"/>
  <c r="D327" i="1"/>
  <c r="C327" i="1"/>
  <c r="H326" i="1"/>
  <c r="D326" i="1"/>
  <c r="C326" i="1"/>
  <c r="G326" i="1" s="1"/>
  <c r="G325" i="1"/>
  <c r="D325" i="1"/>
  <c r="C325" i="1"/>
  <c r="H325" i="1" s="1"/>
  <c r="D324" i="1"/>
  <c r="C324" i="1"/>
  <c r="G324" i="1" s="1"/>
  <c r="D323" i="1"/>
  <c r="C323" i="1"/>
  <c r="H323" i="1" s="1"/>
  <c r="D322" i="1"/>
  <c r="C322" i="1"/>
  <c r="D321" i="1"/>
  <c r="C321" i="1"/>
  <c r="H320" i="1"/>
  <c r="D320" i="1"/>
  <c r="C320" i="1"/>
  <c r="G320" i="1" s="1"/>
  <c r="H319" i="1"/>
  <c r="G319" i="1"/>
  <c r="D319" i="1"/>
  <c r="C319" i="1"/>
  <c r="H318" i="1"/>
  <c r="D318" i="1"/>
  <c r="C318" i="1"/>
  <c r="G318" i="1" s="1"/>
  <c r="G317" i="1"/>
  <c r="D317" i="1"/>
  <c r="C317" i="1"/>
  <c r="H317" i="1" s="1"/>
  <c r="D316" i="1"/>
  <c r="C316" i="1"/>
  <c r="G316" i="1" s="1"/>
  <c r="D315" i="1"/>
  <c r="C315" i="1"/>
  <c r="D314" i="1"/>
  <c r="C314" i="1"/>
  <c r="D313" i="1"/>
  <c r="C313" i="1"/>
  <c r="H312" i="1"/>
  <c r="D312" i="1"/>
  <c r="C312" i="1"/>
  <c r="G312" i="1" s="1"/>
  <c r="H311" i="1"/>
  <c r="G311" i="1"/>
  <c r="D311" i="1"/>
  <c r="C311" i="1"/>
  <c r="H310" i="1"/>
  <c r="D310" i="1"/>
  <c r="C310" i="1"/>
  <c r="G310" i="1" s="1"/>
  <c r="G309" i="1"/>
  <c r="D309" i="1"/>
  <c r="C309" i="1"/>
  <c r="H309" i="1" s="1"/>
  <c r="D308" i="1"/>
  <c r="C308" i="1"/>
  <c r="D307" i="1"/>
  <c r="C307" i="1"/>
  <c r="H307" i="1" s="1"/>
  <c r="H305" i="1"/>
  <c r="G305" i="1"/>
  <c r="D305" i="1"/>
  <c r="C305" i="1"/>
  <c r="H304" i="1"/>
  <c r="D304" i="1"/>
  <c r="C304" i="1"/>
  <c r="G304" i="1" s="1"/>
  <c r="G303" i="1"/>
  <c r="D303" i="1"/>
  <c r="C303" i="1"/>
  <c r="H303" i="1" s="1"/>
  <c r="D302" i="1"/>
  <c r="C302" i="1"/>
  <c r="G302" i="1" s="1"/>
  <c r="D301" i="1"/>
  <c r="C301" i="1"/>
  <c r="D300" i="1"/>
  <c r="C300" i="1"/>
  <c r="D299" i="1"/>
  <c r="C299" i="1"/>
  <c r="H298" i="1"/>
  <c r="D298" i="1"/>
  <c r="C298" i="1"/>
  <c r="G298" i="1" s="1"/>
  <c r="H297" i="1"/>
  <c r="G297" i="1"/>
  <c r="D297" i="1"/>
  <c r="C297" i="1"/>
  <c r="H296" i="1"/>
  <c r="D296" i="1"/>
  <c r="C296" i="1"/>
  <c r="G296" i="1" s="1"/>
  <c r="G295" i="1"/>
  <c r="D295" i="1"/>
  <c r="C295" i="1"/>
  <c r="H295" i="1" s="1"/>
  <c r="D294" i="1"/>
  <c r="H292" i="1"/>
  <c r="D292" i="1"/>
  <c r="C292" i="1"/>
  <c r="G292" i="1" s="1"/>
  <c r="H291" i="1"/>
  <c r="G291" i="1"/>
  <c r="D291" i="1"/>
  <c r="C291" i="1"/>
  <c r="H290" i="1"/>
  <c r="D290" i="1"/>
  <c r="C290" i="1"/>
  <c r="G290" i="1" s="1"/>
  <c r="G289" i="1"/>
  <c r="D289" i="1"/>
  <c r="C289" i="1"/>
  <c r="H289" i="1" s="1"/>
  <c r="D288" i="1"/>
  <c r="C288" i="1"/>
  <c r="G288" i="1" s="1"/>
  <c r="D284" i="1"/>
  <c r="C284" i="1"/>
  <c r="D283" i="1"/>
  <c r="C283" i="1"/>
  <c r="G283" i="1" s="1"/>
  <c r="D282" i="1"/>
  <c r="C282" i="1"/>
  <c r="D281" i="1"/>
  <c r="C281" i="1"/>
  <c r="G281" i="1" s="1"/>
  <c r="D280" i="1"/>
  <c r="C280" i="1"/>
  <c r="H279" i="1"/>
  <c r="D279" i="1"/>
  <c r="C279" i="1"/>
  <c r="G279" i="1" s="1"/>
  <c r="D278" i="1"/>
  <c r="C278" i="1"/>
  <c r="H277" i="1"/>
  <c r="D277" i="1"/>
  <c r="C277" i="1"/>
  <c r="G277" i="1" s="1"/>
  <c r="D276" i="1"/>
  <c r="C276" i="1"/>
  <c r="D275" i="1"/>
  <c r="C275" i="1"/>
  <c r="G275" i="1" s="1"/>
  <c r="D274" i="1"/>
  <c r="C274" i="1"/>
  <c r="H273" i="1"/>
  <c r="D273" i="1"/>
  <c r="C273" i="1"/>
  <c r="G273" i="1" s="1"/>
  <c r="D272" i="1"/>
  <c r="C272" i="1"/>
  <c r="H271" i="1"/>
  <c r="D271" i="1"/>
  <c r="C271" i="1"/>
  <c r="G271" i="1" s="1"/>
  <c r="D270" i="1"/>
  <c r="C270" i="1"/>
  <c r="D269" i="1"/>
  <c r="C269" i="1"/>
  <c r="G269" i="1" s="1"/>
  <c r="D268" i="1"/>
  <c r="C268" i="1"/>
  <c r="D267" i="1"/>
  <c r="C267" i="1"/>
  <c r="G267" i="1" s="1"/>
  <c r="D266" i="1"/>
  <c r="C266" i="1"/>
  <c r="D265" i="1"/>
  <c r="C265" i="1"/>
  <c r="G265" i="1" s="1"/>
  <c r="D264" i="1"/>
  <c r="C264" i="1"/>
  <c r="H263" i="1"/>
  <c r="D263" i="1"/>
  <c r="C263" i="1"/>
  <c r="G263" i="1" s="1"/>
  <c r="D262" i="1"/>
  <c r="C262" i="1"/>
  <c r="H261" i="1"/>
  <c r="D261" i="1"/>
  <c r="C261" i="1"/>
  <c r="G261" i="1" s="1"/>
  <c r="D260" i="1"/>
  <c r="C260" i="1"/>
  <c r="D259" i="1"/>
  <c r="C259" i="1"/>
  <c r="G259" i="1" s="1"/>
  <c r="D258" i="1"/>
  <c r="C258" i="1"/>
  <c r="H257" i="1"/>
  <c r="D257" i="1"/>
  <c r="C257" i="1"/>
  <c r="G257" i="1" s="1"/>
  <c r="D256" i="1"/>
  <c r="C256" i="1"/>
  <c r="H255" i="1"/>
  <c r="D255" i="1"/>
  <c r="C255" i="1"/>
  <c r="G255" i="1" s="1"/>
  <c r="D254" i="1"/>
  <c r="C254" i="1"/>
  <c r="D253" i="1"/>
  <c r="C253" i="1"/>
  <c r="G253" i="1" s="1"/>
  <c r="D252" i="1"/>
  <c r="C252" i="1"/>
  <c r="D251" i="1"/>
  <c r="C251" i="1"/>
  <c r="G251" i="1" s="1"/>
  <c r="D250" i="1"/>
  <c r="C250" i="1"/>
  <c r="D249" i="1"/>
  <c r="C249" i="1"/>
  <c r="G249" i="1" s="1"/>
  <c r="D248" i="1"/>
  <c r="H247" i="1"/>
  <c r="D247" i="1"/>
  <c r="C247" i="1"/>
  <c r="G247" i="1" s="1"/>
  <c r="D246" i="1"/>
  <c r="C246" i="1"/>
  <c r="H245" i="1"/>
  <c r="D245" i="1"/>
  <c r="C245" i="1"/>
  <c r="G245" i="1" s="1"/>
  <c r="G244" i="1"/>
  <c r="D244" i="1"/>
  <c r="C244" i="1"/>
  <c r="H244" i="1" s="1"/>
  <c r="D243" i="1"/>
  <c r="C243" i="1"/>
  <c r="G243" i="1" s="1"/>
  <c r="D242" i="1"/>
  <c r="C242" i="1"/>
  <c r="H242" i="1" s="1"/>
  <c r="D241" i="1"/>
  <c r="C241" i="1"/>
  <c r="G241" i="1" s="1"/>
  <c r="G240" i="1"/>
  <c r="D240" i="1"/>
  <c r="C240" i="1"/>
  <c r="H240" i="1" s="1"/>
  <c r="H239" i="1"/>
  <c r="D239" i="1"/>
  <c r="C239" i="1"/>
  <c r="G239" i="1" s="1"/>
  <c r="D238" i="1"/>
  <c r="C238" i="1"/>
  <c r="H238" i="1" s="1"/>
  <c r="H237" i="1"/>
  <c r="D237" i="1"/>
  <c r="C237" i="1"/>
  <c r="G237" i="1" s="1"/>
  <c r="G236" i="1"/>
  <c r="D236" i="1"/>
  <c r="C236" i="1"/>
  <c r="H236" i="1" s="1"/>
  <c r="D235" i="1"/>
  <c r="C235" i="1"/>
  <c r="G235" i="1" s="1"/>
  <c r="D234" i="1"/>
  <c r="C234" i="1"/>
  <c r="H234" i="1" s="1"/>
  <c r="D233" i="1"/>
  <c r="C233" i="1"/>
  <c r="G233" i="1" s="1"/>
  <c r="G232" i="1"/>
  <c r="D232" i="1"/>
  <c r="C232" i="1"/>
  <c r="H232" i="1" s="1"/>
  <c r="H231" i="1"/>
  <c r="D231" i="1"/>
  <c r="C231" i="1"/>
  <c r="G231" i="1" s="1"/>
  <c r="D230" i="1"/>
  <c r="C230" i="1"/>
  <c r="H230" i="1" s="1"/>
  <c r="H229" i="1"/>
  <c r="D229" i="1"/>
  <c r="C229" i="1"/>
  <c r="G229" i="1" s="1"/>
  <c r="G228" i="1"/>
  <c r="D228" i="1"/>
  <c r="C228" i="1"/>
  <c r="H228" i="1" s="1"/>
  <c r="D227" i="1"/>
  <c r="C227" i="1"/>
  <c r="G227" i="1" s="1"/>
  <c r="D226" i="1"/>
  <c r="C226" i="1"/>
  <c r="H226" i="1" s="1"/>
  <c r="D225" i="1"/>
  <c r="C225" i="1"/>
  <c r="G225" i="1" s="1"/>
  <c r="G224" i="1"/>
  <c r="D224" i="1"/>
  <c r="C224" i="1"/>
  <c r="H224" i="1" s="1"/>
  <c r="H223" i="1"/>
  <c r="D223" i="1"/>
  <c r="C223" i="1"/>
  <c r="G223" i="1" s="1"/>
  <c r="D222" i="1"/>
  <c r="C222" i="1"/>
  <c r="H222" i="1" s="1"/>
  <c r="H221" i="1"/>
  <c r="D221" i="1"/>
  <c r="C221" i="1"/>
  <c r="G221" i="1" s="1"/>
  <c r="D220" i="1"/>
  <c r="D219" i="1"/>
  <c r="C219" i="1"/>
  <c r="G219" i="1" s="1"/>
  <c r="D218" i="1"/>
  <c r="C218" i="1"/>
  <c r="H218" i="1" s="1"/>
  <c r="D217" i="1"/>
  <c r="C217" i="1"/>
  <c r="G217" i="1" s="1"/>
  <c r="G216" i="1"/>
  <c r="D216" i="1"/>
  <c r="C216" i="1"/>
  <c r="H216" i="1" s="1"/>
  <c r="H215" i="1"/>
  <c r="D215" i="1"/>
  <c r="C215" i="1"/>
  <c r="G215" i="1" s="1"/>
  <c r="D214" i="1"/>
  <c r="C214" i="1"/>
  <c r="H214" i="1" s="1"/>
  <c r="H213" i="1"/>
  <c r="D213" i="1"/>
  <c r="C213" i="1"/>
  <c r="G213" i="1" s="1"/>
  <c r="G212" i="1"/>
  <c r="D212" i="1"/>
  <c r="C212" i="1"/>
  <c r="H212" i="1" s="1"/>
  <c r="D211" i="1"/>
  <c r="D210" i="1"/>
  <c r="C210" i="1"/>
  <c r="H210" i="1" s="1"/>
  <c r="D209" i="1"/>
  <c r="C209" i="1"/>
  <c r="G209" i="1" s="1"/>
  <c r="G208" i="1"/>
  <c r="D208" i="1"/>
  <c r="C208" i="1"/>
  <c r="H208" i="1" s="1"/>
  <c r="H207" i="1"/>
  <c r="D207" i="1"/>
  <c r="C207" i="1"/>
  <c r="G207" i="1" s="1"/>
  <c r="D206" i="1"/>
  <c r="C206" i="1"/>
  <c r="H206" i="1" s="1"/>
  <c r="H205" i="1"/>
  <c r="D205" i="1"/>
  <c r="C205" i="1"/>
  <c r="G205" i="1" s="1"/>
  <c r="G204" i="1"/>
  <c r="D204" i="1"/>
  <c r="C204" i="1"/>
  <c r="H204" i="1" s="1"/>
  <c r="D203" i="1"/>
  <c r="C203" i="1"/>
  <c r="G203" i="1" s="1"/>
  <c r="D202" i="1"/>
  <c r="C202" i="1"/>
  <c r="H202" i="1" s="1"/>
  <c r="D201" i="1"/>
  <c r="C201" i="1"/>
  <c r="G201" i="1" s="1"/>
  <c r="G200" i="1"/>
  <c r="D200" i="1"/>
  <c r="C200" i="1"/>
  <c r="H200" i="1" s="1"/>
  <c r="H199" i="1"/>
  <c r="D199" i="1"/>
  <c r="C199" i="1"/>
  <c r="G199" i="1" s="1"/>
  <c r="D198" i="1"/>
  <c r="C198" i="1"/>
  <c r="H198" i="1" s="1"/>
  <c r="H197" i="1"/>
  <c r="D197" i="1"/>
  <c r="C197" i="1"/>
  <c r="G197" i="1" s="1"/>
  <c r="G196" i="1"/>
  <c r="D196" i="1"/>
  <c r="C196" i="1"/>
  <c r="H196" i="1" s="1"/>
  <c r="D195" i="1"/>
  <c r="C195" i="1"/>
  <c r="G195" i="1" s="1"/>
  <c r="D194" i="1"/>
  <c r="C194" i="1"/>
  <c r="H194" i="1" s="1"/>
  <c r="D193" i="1"/>
  <c r="C193" i="1"/>
  <c r="G193" i="1" s="1"/>
  <c r="G192" i="1"/>
  <c r="D192" i="1"/>
  <c r="C192" i="1"/>
  <c r="H192" i="1" s="1"/>
  <c r="H191" i="1"/>
  <c r="D191" i="1"/>
  <c r="C191" i="1"/>
  <c r="G191" i="1" s="1"/>
  <c r="D190" i="1"/>
  <c r="C190" i="1"/>
  <c r="H190" i="1" s="1"/>
  <c r="H189" i="1"/>
  <c r="D189" i="1"/>
  <c r="C189" i="1"/>
  <c r="G189" i="1" s="1"/>
  <c r="G188" i="1"/>
  <c r="D188" i="1"/>
  <c r="C188" i="1"/>
  <c r="H188" i="1" s="1"/>
  <c r="D187" i="1"/>
  <c r="C187" i="1"/>
  <c r="G187" i="1" s="1"/>
  <c r="D186" i="1"/>
  <c r="C186" i="1"/>
  <c r="H186" i="1" s="1"/>
  <c r="D185" i="1"/>
  <c r="C185" i="1"/>
  <c r="G185" i="1" s="1"/>
  <c r="G184" i="1"/>
  <c r="D184" i="1"/>
  <c r="C184" i="1"/>
  <c r="H184" i="1" s="1"/>
  <c r="H183" i="1"/>
  <c r="D183" i="1"/>
  <c r="C183" i="1"/>
  <c r="G183" i="1" s="1"/>
  <c r="D182" i="1"/>
  <c r="C182" i="1"/>
  <c r="H182" i="1" s="1"/>
  <c r="H181" i="1"/>
  <c r="D181" i="1"/>
  <c r="C181" i="1"/>
  <c r="G181" i="1" s="1"/>
  <c r="G180" i="1"/>
  <c r="D180" i="1"/>
  <c r="C180" i="1"/>
  <c r="H180" i="1" s="1"/>
  <c r="D179" i="1"/>
  <c r="C179" i="1"/>
  <c r="G179" i="1" s="1"/>
  <c r="D178" i="1"/>
  <c r="C178" i="1"/>
  <c r="H178" i="1" s="1"/>
  <c r="D177" i="1"/>
  <c r="C177" i="1"/>
  <c r="G177" i="1" s="1"/>
  <c r="G176" i="1"/>
  <c r="D176" i="1"/>
  <c r="C176" i="1"/>
  <c r="H176" i="1" s="1"/>
  <c r="H175" i="1"/>
  <c r="D175" i="1"/>
  <c r="C175" i="1"/>
  <c r="G175" i="1" s="1"/>
  <c r="D174" i="1"/>
  <c r="C174" i="1"/>
  <c r="H174" i="1" s="1"/>
  <c r="H173" i="1"/>
  <c r="D173" i="1"/>
  <c r="C173" i="1"/>
  <c r="G173" i="1" s="1"/>
  <c r="G172" i="1"/>
  <c r="D172" i="1"/>
  <c r="C172" i="1"/>
  <c r="H172" i="1" s="1"/>
  <c r="D171" i="1"/>
  <c r="C171" i="1"/>
  <c r="G171" i="1" s="1"/>
  <c r="D170" i="1"/>
  <c r="C170" i="1"/>
  <c r="H170" i="1" s="1"/>
  <c r="D169" i="1"/>
  <c r="C169" i="1"/>
  <c r="G169" i="1" s="1"/>
  <c r="G168" i="1"/>
  <c r="D168" i="1"/>
  <c r="C168" i="1"/>
  <c r="H168" i="1" s="1"/>
  <c r="H167" i="1"/>
  <c r="D167" i="1"/>
  <c r="C167" i="1"/>
  <c r="G167" i="1" s="1"/>
  <c r="D166" i="1"/>
  <c r="C166" i="1"/>
  <c r="H166" i="1" s="1"/>
  <c r="H165" i="1"/>
  <c r="D165" i="1"/>
  <c r="C165" i="1"/>
  <c r="G165" i="1" s="1"/>
  <c r="G164" i="1"/>
  <c r="D164" i="1"/>
  <c r="C164" i="1"/>
  <c r="H164" i="1" s="1"/>
  <c r="D163" i="1"/>
  <c r="C163" i="1"/>
  <c r="G163" i="1" s="1"/>
  <c r="D162" i="1"/>
  <c r="C162" i="1"/>
  <c r="H162" i="1" s="1"/>
  <c r="D161" i="1"/>
  <c r="C161" i="1"/>
  <c r="G161" i="1" s="1"/>
  <c r="G160" i="1"/>
  <c r="D160" i="1"/>
  <c r="C160" i="1"/>
  <c r="H160" i="1" s="1"/>
  <c r="H159" i="1"/>
  <c r="D159" i="1"/>
  <c r="C159" i="1"/>
  <c r="G159" i="1" s="1"/>
  <c r="D158" i="1"/>
  <c r="C158" i="1"/>
  <c r="H158" i="1" s="1"/>
  <c r="H157" i="1"/>
  <c r="D157" i="1"/>
  <c r="C157" i="1"/>
  <c r="G157" i="1" s="1"/>
  <c r="G156" i="1"/>
  <c r="D156" i="1"/>
  <c r="C156" i="1"/>
  <c r="H156" i="1" s="1"/>
  <c r="D155" i="1"/>
  <c r="C155" i="1"/>
  <c r="G155" i="1" s="1"/>
  <c r="D154" i="1"/>
  <c r="C154" i="1"/>
  <c r="H154" i="1" s="1"/>
  <c r="D153" i="1"/>
  <c r="C153" i="1"/>
  <c r="G153" i="1" s="1"/>
  <c r="G152" i="1"/>
  <c r="D152" i="1"/>
  <c r="C152" i="1"/>
  <c r="H152" i="1" s="1"/>
  <c r="H151" i="1"/>
  <c r="D151" i="1"/>
  <c r="C151" i="1"/>
  <c r="G151" i="1" s="1"/>
  <c r="D150" i="1"/>
  <c r="C150" i="1"/>
  <c r="H150" i="1" s="1"/>
  <c r="H149" i="1"/>
  <c r="D149" i="1"/>
  <c r="C149" i="1"/>
  <c r="G149" i="1" s="1"/>
  <c r="G148" i="1"/>
  <c r="D148" i="1"/>
  <c r="C148" i="1"/>
  <c r="H148" i="1" s="1"/>
  <c r="G146" i="1"/>
  <c r="D146" i="1"/>
  <c r="C146" i="1"/>
  <c r="H146" i="1" s="1"/>
  <c r="H145" i="1"/>
  <c r="D145" i="1"/>
  <c r="C145" i="1"/>
  <c r="G145" i="1" s="1"/>
  <c r="D144" i="1"/>
  <c r="C144" i="1"/>
  <c r="H144" i="1" s="1"/>
  <c r="D143" i="1"/>
  <c r="C143" i="1"/>
  <c r="G143" i="1" s="1"/>
  <c r="D142" i="1"/>
  <c r="C142" i="1"/>
  <c r="H142" i="1" s="1"/>
  <c r="H141" i="1"/>
  <c r="D141" i="1"/>
  <c r="C141" i="1"/>
  <c r="G141" i="1" s="1"/>
  <c r="G140" i="1"/>
  <c r="D140" i="1"/>
  <c r="C140" i="1"/>
  <c r="H140" i="1" s="1"/>
  <c r="D139" i="1"/>
  <c r="C139" i="1"/>
  <c r="G139" i="1" s="1"/>
  <c r="G138" i="1"/>
  <c r="D138" i="1"/>
  <c r="C138" i="1"/>
  <c r="H138" i="1" s="1"/>
  <c r="H137" i="1"/>
  <c r="D137" i="1"/>
  <c r="C137" i="1"/>
  <c r="G137" i="1" s="1"/>
  <c r="H136" i="1"/>
  <c r="G136" i="1"/>
  <c r="D136" i="1"/>
  <c r="C136" i="1"/>
  <c r="H135" i="1"/>
  <c r="D135" i="1"/>
  <c r="C135" i="1"/>
  <c r="G135" i="1" s="1"/>
  <c r="D134" i="1"/>
  <c r="C134" i="1"/>
  <c r="H134" i="1" s="1"/>
  <c r="D133" i="1"/>
  <c r="C133" i="1"/>
  <c r="G133" i="1" s="1"/>
  <c r="D132" i="1"/>
  <c r="C132" i="1"/>
  <c r="H132" i="1" s="1"/>
  <c r="H131" i="1"/>
  <c r="D131" i="1"/>
  <c r="C131" i="1"/>
  <c r="G131" i="1" s="1"/>
  <c r="H130" i="1"/>
  <c r="D130" i="1"/>
  <c r="C130" i="1"/>
  <c r="G130" i="1" s="1"/>
  <c r="H129" i="1"/>
  <c r="D129" i="1"/>
  <c r="C129" i="1"/>
  <c r="G129" i="1" s="1"/>
  <c r="H128" i="1"/>
  <c r="G128" i="1"/>
  <c r="D128" i="1"/>
  <c r="C128" i="1"/>
  <c r="D127" i="1"/>
  <c r="C127" i="1"/>
  <c r="G127" i="1" s="1"/>
  <c r="G126" i="1"/>
  <c r="D126" i="1"/>
  <c r="C126" i="1"/>
  <c r="H126" i="1" s="1"/>
  <c r="D125" i="1"/>
  <c r="C125" i="1"/>
  <c r="G125" i="1" s="1"/>
  <c r="H124" i="1"/>
  <c r="D124" i="1"/>
  <c r="C124" i="1"/>
  <c r="G124" i="1" s="1"/>
  <c r="D123" i="1"/>
  <c r="C123" i="1"/>
  <c r="G123" i="1" s="1"/>
  <c r="H122" i="1"/>
  <c r="G122" i="1"/>
  <c r="D122" i="1"/>
  <c r="C122" i="1"/>
  <c r="H121" i="1"/>
  <c r="D121" i="1"/>
  <c r="C121" i="1"/>
  <c r="G121" i="1" s="1"/>
  <c r="H120" i="1"/>
  <c r="G120" i="1"/>
  <c r="D120" i="1"/>
  <c r="C120" i="1"/>
  <c r="H119" i="1"/>
  <c r="D119" i="1"/>
  <c r="C119" i="1"/>
  <c r="G119" i="1" s="1"/>
  <c r="D118" i="1"/>
  <c r="C118" i="1"/>
  <c r="H118" i="1" s="1"/>
  <c r="D117" i="1"/>
  <c r="C117" i="1"/>
  <c r="G117" i="1" s="1"/>
  <c r="D116" i="1"/>
  <c r="C116" i="1"/>
  <c r="H116" i="1" s="1"/>
  <c r="H115" i="1"/>
  <c r="D115" i="1"/>
  <c r="C115" i="1"/>
  <c r="G115" i="1" s="1"/>
  <c r="H114" i="1"/>
  <c r="D114" i="1"/>
  <c r="C114" i="1"/>
  <c r="G114" i="1" s="1"/>
  <c r="H113" i="1"/>
  <c r="D113" i="1"/>
  <c r="C113" i="1"/>
  <c r="G113" i="1" s="1"/>
  <c r="H112" i="1"/>
  <c r="G112" i="1"/>
  <c r="D112" i="1"/>
  <c r="C112" i="1"/>
  <c r="D111" i="1"/>
  <c r="C111" i="1"/>
  <c r="G111" i="1" s="1"/>
  <c r="G110" i="1"/>
  <c r="D110" i="1"/>
  <c r="C110" i="1"/>
  <c r="H110" i="1" s="1"/>
  <c r="D109" i="1"/>
  <c r="C109" i="1"/>
  <c r="G109" i="1" s="1"/>
  <c r="H108" i="1"/>
  <c r="D108" i="1"/>
  <c r="C108" i="1"/>
  <c r="G108" i="1" s="1"/>
  <c r="D107" i="1"/>
  <c r="C107" i="1"/>
  <c r="G107" i="1" s="1"/>
  <c r="H106" i="1"/>
  <c r="G106" i="1"/>
  <c r="D106" i="1"/>
  <c r="C106" i="1"/>
  <c r="H105" i="1"/>
  <c r="D105" i="1"/>
  <c r="C105" i="1"/>
  <c r="G105" i="1" s="1"/>
  <c r="H104" i="1"/>
  <c r="G104" i="1"/>
  <c r="D104" i="1"/>
  <c r="C104" i="1"/>
  <c r="H103" i="1"/>
  <c r="D103" i="1"/>
  <c r="C103" i="1"/>
  <c r="G103" i="1" s="1"/>
  <c r="D102" i="1"/>
  <c r="C102" i="1"/>
  <c r="H102" i="1" s="1"/>
  <c r="D101" i="1"/>
  <c r="C101" i="1"/>
  <c r="G101" i="1" s="1"/>
  <c r="D100" i="1"/>
  <c r="C100" i="1"/>
  <c r="H100" i="1" s="1"/>
  <c r="H99" i="1"/>
  <c r="D99" i="1"/>
  <c r="C99" i="1"/>
  <c r="G99" i="1" s="1"/>
  <c r="H98" i="1"/>
  <c r="D98" i="1"/>
  <c r="C98" i="1"/>
  <c r="G98" i="1" s="1"/>
  <c r="H97" i="1"/>
  <c r="D97" i="1"/>
  <c r="C97" i="1"/>
  <c r="G97" i="1" s="1"/>
  <c r="H96" i="1"/>
  <c r="G96" i="1"/>
  <c r="D96" i="1"/>
  <c r="C96" i="1"/>
  <c r="D95" i="1"/>
  <c r="C95" i="1"/>
  <c r="G95" i="1" s="1"/>
  <c r="G94" i="1"/>
  <c r="D94" i="1"/>
  <c r="C94" i="1"/>
  <c r="H94" i="1" s="1"/>
  <c r="D93" i="1"/>
  <c r="C93" i="1"/>
  <c r="G93" i="1" s="1"/>
  <c r="H92" i="1"/>
  <c r="D92" i="1"/>
  <c r="C92" i="1"/>
  <c r="G92" i="1" s="1"/>
  <c r="D91" i="1"/>
  <c r="C91" i="1"/>
  <c r="H91" i="1" s="1"/>
  <c r="H90" i="1"/>
  <c r="D90" i="1"/>
  <c r="C90" i="1"/>
  <c r="G90" i="1" s="1"/>
  <c r="D89" i="1"/>
  <c r="C89" i="1"/>
  <c r="H89" i="1" s="1"/>
  <c r="H88" i="1"/>
  <c r="D88" i="1"/>
  <c r="C88" i="1"/>
  <c r="G88" i="1" s="1"/>
  <c r="D87" i="1"/>
  <c r="C87" i="1"/>
  <c r="H87" i="1" s="1"/>
  <c r="H86" i="1"/>
  <c r="D86" i="1"/>
  <c r="C86" i="1"/>
  <c r="G86" i="1" s="1"/>
  <c r="D85" i="1"/>
  <c r="C85" i="1"/>
  <c r="H85" i="1" s="1"/>
  <c r="H84" i="1"/>
  <c r="D84" i="1"/>
  <c r="C84" i="1"/>
  <c r="G84" i="1" s="1"/>
  <c r="D83" i="1"/>
  <c r="C83" i="1"/>
  <c r="H83" i="1" s="1"/>
  <c r="H82" i="1"/>
  <c r="D82" i="1"/>
  <c r="C82" i="1"/>
  <c r="G82" i="1" s="1"/>
  <c r="D81" i="1"/>
  <c r="C81" i="1"/>
  <c r="H81" i="1" s="1"/>
  <c r="H80" i="1"/>
  <c r="D80" i="1"/>
  <c r="C80" i="1"/>
  <c r="G80" i="1" s="1"/>
  <c r="D79" i="1"/>
  <c r="C79" i="1"/>
  <c r="H79" i="1" s="1"/>
  <c r="H78" i="1"/>
  <c r="D78" i="1"/>
  <c r="C78" i="1"/>
  <c r="G78" i="1" s="1"/>
  <c r="D77" i="1"/>
  <c r="C77" i="1"/>
  <c r="H77" i="1" s="1"/>
  <c r="H76" i="1"/>
  <c r="D76" i="1"/>
  <c r="C76" i="1"/>
  <c r="G76" i="1" s="1"/>
  <c r="D75" i="1"/>
  <c r="C75" i="1"/>
  <c r="H75" i="1" s="1"/>
  <c r="H74" i="1"/>
  <c r="D74" i="1"/>
  <c r="C74" i="1"/>
  <c r="G74" i="1" s="1"/>
  <c r="D73" i="1"/>
  <c r="C73" i="1"/>
  <c r="H73" i="1" s="1"/>
  <c r="H72" i="1"/>
  <c r="D72" i="1"/>
  <c r="C72" i="1"/>
  <c r="G72" i="1" s="1"/>
  <c r="D71" i="1"/>
  <c r="C71" i="1"/>
  <c r="H71" i="1" s="1"/>
  <c r="H70" i="1"/>
  <c r="D70" i="1"/>
  <c r="C70" i="1"/>
  <c r="G70" i="1" s="1"/>
  <c r="D69" i="1"/>
  <c r="C69" i="1"/>
  <c r="H69" i="1" s="1"/>
  <c r="H68" i="1"/>
  <c r="D68" i="1"/>
  <c r="C68" i="1"/>
  <c r="G68" i="1" s="1"/>
  <c r="D67" i="1"/>
  <c r="C67" i="1"/>
  <c r="H67" i="1" s="1"/>
  <c r="H66" i="1"/>
  <c r="D66" i="1"/>
  <c r="C66" i="1"/>
  <c r="G66" i="1" s="1"/>
  <c r="D65" i="1"/>
  <c r="C65" i="1"/>
  <c r="H65" i="1" s="1"/>
  <c r="H64" i="1"/>
  <c r="D64" i="1"/>
  <c r="C64" i="1"/>
  <c r="G64" i="1" s="1"/>
  <c r="D63" i="1"/>
  <c r="C63" i="1"/>
  <c r="H63" i="1" s="1"/>
  <c r="H62" i="1"/>
  <c r="D62" i="1"/>
  <c r="C62" i="1"/>
  <c r="G62" i="1" s="1"/>
  <c r="D61" i="1"/>
  <c r="C61" i="1"/>
  <c r="H61" i="1" s="1"/>
  <c r="H60" i="1"/>
  <c r="D60" i="1"/>
  <c r="C60" i="1"/>
  <c r="G60" i="1" s="1"/>
  <c r="D59" i="1"/>
  <c r="C59" i="1"/>
  <c r="H59" i="1" s="1"/>
  <c r="H58" i="1"/>
  <c r="D58" i="1"/>
  <c r="C58" i="1"/>
  <c r="G58" i="1" s="1"/>
  <c r="D57" i="1"/>
  <c r="C57" i="1"/>
  <c r="H57" i="1" s="1"/>
  <c r="H56" i="1"/>
  <c r="D56" i="1"/>
  <c r="C56" i="1"/>
  <c r="G56" i="1" s="1"/>
  <c r="D55" i="1"/>
  <c r="C55" i="1"/>
  <c r="H55" i="1" s="1"/>
  <c r="H54" i="1"/>
  <c r="D54" i="1"/>
  <c r="C54" i="1"/>
  <c r="G54" i="1" s="1"/>
  <c r="D53" i="1"/>
  <c r="C53" i="1"/>
  <c r="H53" i="1" s="1"/>
  <c r="H52" i="1"/>
  <c r="D52" i="1"/>
  <c r="C52" i="1"/>
  <c r="G52" i="1" s="1"/>
  <c r="D51" i="1"/>
  <c r="C51" i="1"/>
  <c r="H51" i="1" s="1"/>
  <c r="H50" i="1"/>
  <c r="D50" i="1"/>
  <c r="C50" i="1"/>
  <c r="G50" i="1" s="1"/>
  <c r="D49" i="1"/>
  <c r="C49" i="1"/>
  <c r="H49" i="1" s="1"/>
  <c r="H48" i="1"/>
  <c r="D48" i="1"/>
  <c r="C48" i="1"/>
  <c r="G48" i="1" s="1"/>
  <c r="D47" i="1"/>
  <c r="C47" i="1"/>
  <c r="H47" i="1" s="1"/>
  <c r="D46" i="1"/>
  <c r="D45" i="1"/>
  <c r="C45" i="1"/>
  <c r="H45" i="1" s="1"/>
  <c r="H44" i="1"/>
  <c r="D44" i="1"/>
  <c r="C44" i="1"/>
  <c r="G44" i="1" s="1"/>
  <c r="D43" i="1"/>
  <c r="C43" i="1"/>
  <c r="H43" i="1" s="1"/>
  <c r="H42" i="1"/>
  <c r="D42" i="1"/>
  <c r="C42" i="1"/>
  <c r="G42" i="1" s="1"/>
  <c r="D41" i="1"/>
  <c r="C41" i="1"/>
  <c r="H41" i="1" s="1"/>
  <c r="D40" i="1"/>
  <c r="D39" i="1"/>
  <c r="C39" i="1"/>
  <c r="H39" i="1" s="1"/>
  <c r="H38" i="1"/>
  <c r="D38" i="1"/>
  <c r="C38" i="1"/>
  <c r="G38" i="1" s="1"/>
  <c r="D37" i="1"/>
  <c r="C37" i="1"/>
  <c r="H37" i="1" s="1"/>
  <c r="H36" i="1"/>
  <c r="D36" i="1"/>
  <c r="C36" i="1"/>
  <c r="G36" i="1" s="1"/>
  <c r="D35" i="1"/>
  <c r="C35" i="1"/>
  <c r="H35" i="1" s="1"/>
  <c r="H34" i="1"/>
  <c r="D34" i="1"/>
  <c r="C34" i="1"/>
  <c r="G34" i="1" s="1"/>
  <c r="D33" i="1"/>
  <c r="C33" i="1"/>
  <c r="H33" i="1" s="1"/>
  <c r="H32" i="1"/>
  <c r="D32" i="1"/>
  <c r="C32" i="1"/>
  <c r="G32" i="1" s="1"/>
  <c r="D31" i="1"/>
  <c r="C31" i="1"/>
  <c r="H31" i="1" s="1"/>
  <c r="H30" i="1"/>
  <c r="D30" i="1"/>
  <c r="C30" i="1"/>
  <c r="G30" i="1" s="1"/>
  <c r="D29" i="1"/>
  <c r="C29" i="1"/>
  <c r="H29" i="1" s="1"/>
  <c r="H28" i="1"/>
  <c r="D28" i="1"/>
  <c r="C28" i="1"/>
  <c r="G28" i="1" s="1"/>
  <c r="D27" i="1"/>
  <c r="C27" i="1"/>
  <c r="H27" i="1" s="1"/>
  <c r="H26" i="1"/>
  <c r="D26" i="1"/>
  <c r="C26" i="1"/>
  <c r="G26" i="1" s="1"/>
  <c r="D25" i="1"/>
  <c r="C25" i="1"/>
  <c r="H25" i="1" s="1"/>
  <c r="H24" i="1"/>
  <c r="D24" i="1"/>
  <c r="C24" i="1"/>
  <c r="G24" i="1" s="1"/>
  <c r="D23" i="1"/>
  <c r="C23" i="1"/>
  <c r="H23" i="1" s="1"/>
  <c r="H22" i="1"/>
  <c r="D22" i="1"/>
  <c r="C22" i="1"/>
  <c r="G22" i="1" s="1"/>
  <c r="D21" i="1"/>
  <c r="C21" i="1"/>
  <c r="H21" i="1" s="1"/>
  <c r="H20" i="1"/>
  <c r="D20" i="1"/>
  <c r="C20" i="1"/>
  <c r="G20" i="1" s="1"/>
  <c r="D19" i="1"/>
  <c r="C19" i="1"/>
  <c r="H19" i="1" s="1"/>
  <c r="H18" i="1"/>
  <c r="D18" i="1"/>
  <c r="C18" i="1"/>
  <c r="G18" i="1" s="1"/>
  <c r="D17" i="1"/>
  <c r="C17" i="1"/>
  <c r="H17" i="1" s="1"/>
  <c r="H16" i="1"/>
  <c r="D16" i="1"/>
  <c r="C16" i="1"/>
  <c r="G16" i="1" s="1"/>
  <c r="D15" i="1"/>
  <c r="C15" i="1"/>
  <c r="H15" i="1" s="1"/>
  <c r="H14" i="1"/>
  <c r="D14" i="1"/>
  <c r="C14" i="1"/>
  <c r="G14" i="1" s="1"/>
  <c r="D13" i="1"/>
  <c r="C13" i="1"/>
  <c r="H13" i="1" s="1"/>
  <c r="H12" i="1"/>
  <c r="D12" i="1"/>
  <c r="C12" i="1"/>
  <c r="G12" i="1" s="1"/>
  <c r="D11" i="1"/>
  <c r="C11" i="1"/>
  <c r="H11" i="1" s="1"/>
  <c r="H10" i="1"/>
  <c r="D10" i="1"/>
  <c r="C10" i="1"/>
  <c r="G10" i="1" s="1"/>
  <c r="D9" i="1"/>
  <c r="C9" i="1"/>
  <c r="H9" i="1" s="1"/>
  <c r="H8" i="1"/>
  <c r="D8" i="1"/>
  <c r="C8" i="1"/>
  <c r="G8" i="1" s="1"/>
  <c r="D7" i="1"/>
  <c r="C7" i="1"/>
  <c r="H7" i="1" s="1"/>
  <c r="H6" i="1"/>
  <c r="D6" i="1"/>
  <c r="C6" i="1"/>
  <c r="G6" i="1" s="1"/>
  <c r="D5" i="1"/>
  <c r="C5" i="1"/>
  <c r="H5" i="1" s="1"/>
  <c r="H4" i="1"/>
  <c r="D4" i="1"/>
  <c r="C4" i="1"/>
  <c r="G4" i="1" s="1"/>
  <c r="D3" i="1"/>
  <c r="C3" i="1"/>
  <c r="H3" i="1" s="1"/>
  <c r="D2" i="1"/>
  <c r="E27" i="9" l="1"/>
  <c r="B27" i="9" s="1"/>
  <c r="E287" i="9"/>
  <c r="B287" i="9" s="1"/>
  <c r="G439" i="1"/>
  <c r="H439" i="1"/>
  <c r="G314" i="1"/>
  <c r="H314" i="1"/>
  <c r="G338" i="1"/>
  <c r="H338" i="1"/>
  <c r="H95" i="1"/>
  <c r="G102" i="1"/>
  <c r="H111" i="1"/>
  <c r="G118" i="1"/>
  <c r="H127" i="1"/>
  <c r="G134" i="1"/>
  <c r="G144" i="1"/>
  <c r="H155" i="1"/>
  <c r="H163" i="1"/>
  <c r="H171" i="1"/>
  <c r="H179" i="1"/>
  <c r="H187" i="1"/>
  <c r="H195" i="1"/>
  <c r="H203" i="1"/>
  <c r="H219" i="1"/>
  <c r="H227" i="1"/>
  <c r="H235" i="1"/>
  <c r="H243" i="1"/>
  <c r="H249" i="1"/>
  <c r="H256" i="1"/>
  <c r="G256" i="1"/>
  <c r="H265" i="1"/>
  <c r="H272" i="1"/>
  <c r="G272" i="1"/>
  <c r="H281" i="1"/>
  <c r="G354" i="1"/>
  <c r="H354" i="1"/>
  <c r="G447" i="1"/>
  <c r="H447" i="1"/>
  <c r="G455" i="1"/>
  <c r="H455" i="1"/>
  <c r="H246" i="1"/>
  <c r="G246" i="1"/>
  <c r="H262" i="1"/>
  <c r="G262" i="1"/>
  <c r="H278" i="1"/>
  <c r="G278" i="1"/>
  <c r="G7" i="1"/>
  <c r="G13" i="1"/>
  <c r="G17" i="1"/>
  <c r="G23" i="1"/>
  <c r="G27" i="1"/>
  <c r="G31" i="1"/>
  <c r="G35" i="1"/>
  <c r="G39" i="1"/>
  <c r="G43" i="1"/>
  <c r="G45" i="1"/>
  <c r="G49" i="1"/>
  <c r="G51" i="1"/>
  <c r="G53" i="1"/>
  <c r="G55" i="1"/>
  <c r="G57" i="1"/>
  <c r="G59" i="1"/>
  <c r="G61" i="1"/>
  <c r="G63" i="1"/>
  <c r="G65" i="1"/>
  <c r="G67" i="1"/>
  <c r="G69" i="1"/>
  <c r="G71" i="1"/>
  <c r="G73" i="1"/>
  <c r="G75" i="1"/>
  <c r="G77" i="1"/>
  <c r="G79" i="1"/>
  <c r="G81" i="1"/>
  <c r="G83" i="1"/>
  <c r="G85" i="1"/>
  <c r="G87" i="1"/>
  <c r="G89" i="1"/>
  <c r="G91" i="1"/>
  <c r="H93" i="1"/>
  <c r="G100" i="1"/>
  <c r="H109" i="1"/>
  <c r="G116" i="1"/>
  <c r="H125" i="1"/>
  <c r="G132" i="1"/>
  <c r="H139" i="1"/>
  <c r="G150" i="1"/>
  <c r="G158" i="1"/>
  <c r="G166" i="1"/>
  <c r="G174" i="1"/>
  <c r="G182" i="1"/>
  <c r="G190" i="1"/>
  <c r="G198" i="1"/>
  <c r="G206" i="1"/>
  <c r="G214" i="1"/>
  <c r="G222" i="1"/>
  <c r="G230" i="1"/>
  <c r="G238" i="1"/>
  <c r="H250" i="1"/>
  <c r="G250" i="1"/>
  <c r="H259" i="1"/>
  <c r="H266" i="1"/>
  <c r="G266" i="1"/>
  <c r="H275" i="1"/>
  <c r="H282" i="1"/>
  <c r="G282" i="1"/>
  <c r="H315" i="1"/>
  <c r="G315" i="1"/>
  <c r="G330" i="1"/>
  <c r="H330" i="1"/>
  <c r="G370" i="1"/>
  <c r="H370" i="1"/>
  <c r="H268" i="1"/>
  <c r="G268" i="1"/>
  <c r="G413" i="1"/>
  <c r="H413" i="1"/>
  <c r="H329" i="1"/>
  <c r="G329" i="1"/>
  <c r="H369" i="1"/>
  <c r="G369" i="1"/>
  <c r="G3" i="1"/>
  <c r="G5" i="1"/>
  <c r="G9" i="1"/>
  <c r="G11" i="1"/>
  <c r="G15" i="1"/>
  <c r="G19" i="1"/>
  <c r="G21" i="1"/>
  <c r="G25" i="1"/>
  <c r="G29" i="1"/>
  <c r="G33" i="1"/>
  <c r="G37" i="1"/>
  <c r="G41" i="1"/>
  <c r="G47" i="1"/>
  <c r="H107" i="1"/>
  <c r="H123" i="1"/>
  <c r="G142" i="1"/>
  <c r="H153" i="1"/>
  <c r="H161" i="1"/>
  <c r="H169" i="1"/>
  <c r="H177" i="1"/>
  <c r="H185" i="1"/>
  <c r="H193" i="1"/>
  <c r="H201" i="1"/>
  <c r="H209" i="1"/>
  <c r="H217" i="1"/>
  <c r="H225" i="1"/>
  <c r="H233" i="1"/>
  <c r="H241" i="1"/>
  <c r="H253" i="1"/>
  <c r="H260" i="1"/>
  <c r="G260" i="1"/>
  <c r="H269" i="1"/>
  <c r="H276" i="1"/>
  <c r="G276" i="1"/>
  <c r="H299" i="1"/>
  <c r="G299" i="1"/>
  <c r="H321" i="1"/>
  <c r="G321" i="1"/>
  <c r="H361" i="1"/>
  <c r="G361" i="1"/>
  <c r="G423" i="1"/>
  <c r="H423" i="1"/>
  <c r="G463" i="1"/>
  <c r="H463" i="1"/>
  <c r="G529" i="1"/>
  <c r="H529" i="1"/>
  <c r="H353" i="1"/>
  <c r="G353" i="1"/>
  <c r="I35" i="3"/>
  <c r="C1518" i="1"/>
  <c r="H254" i="1"/>
  <c r="G254" i="1"/>
  <c r="H270" i="1"/>
  <c r="G270" i="1"/>
  <c r="H252" i="1"/>
  <c r="G252" i="1"/>
  <c r="H301" i="1"/>
  <c r="G301" i="1"/>
  <c r="H473" i="1"/>
  <c r="G473" i="1"/>
  <c r="H264" i="1"/>
  <c r="G264" i="1"/>
  <c r="H280" i="1"/>
  <c r="G280" i="1"/>
  <c r="G300" i="1"/>
  <c r="H300" i="1"/>
  <c r="G322" i="1"/>
  <c r="H322" i="1"/>
  <c r="H337" i="1"/>
  <c r="G337" i="1"/>
  <c r="G362" i="1"/>
  <c r="H362" i="1"/>
  <c r="G431" i="1"/>
  <c r="H431" i="1"/>
  <c r="G537" i="1"/>
  <c r="H537" i="1"/>
  <c r="G284" i="1"/>
  <c r="H284" i="1"/>
  <c r="G308" i="1"/>
  <c r="H308" i="1"/>
  <c r="H101" i="1"/>
  <c r="H117" i="1"/>
  <c r="H133" i="1"/>
  <c r="H143" i="1"/>
  <c r="G154" i="1"/>
  <c r="G162" i="1"/>
  <c r="G170" i="1"/>
  <c r="G178" i="1"/>
  <c r="G186" i="1"/>
  <c r="G194" i="1"/>
  <c r="G202" i="1"/>
  <c r="G210" i="1"/>
  <c r="G218" i="1"/>
  <c r="G226" i="1"/>
  <c r="G234" i="1"/>
  <c r="G242" i="1"/>
  <c r="H251" i="1"/>
  <c r="H258" i="1"/>
  <c r="G258" i="1"/>
  <c r="H267" i="1"/>
  <c r="H274" i="1"/>
  <c r="G274" i="1"/>
  <c r="H283" i="1"/>
  <c r="H313" i="1"/>
  <c r="G313" i="1"/>
  <c r="H288" i="1"/>
  <c r="H302" i="1"/>
  <c r="G307" i="1"/>
  <c r="H316" i="1"/>
  <c r="G323" i="1"/>
  <c r="H332" i="1"/>
  <c r="G339" i="1"/>
  <c r="H348" i="1"/>
  <c r="G355" i="1"/>
  <c r="H364" i="1"/>
  <c r="G371" i="1"/>
  <c r="H417" i="1"/>
  <c r="H433" i="1"/>
  <c r="H449" i="1"/>
  <c r="H465" i="1"/>
  <c r="G475" i="1"/>
  <c r="H324" i="1"/>
  <c r="G331" i="1"/>
  <c r="H340" i="1"/>
  <c r="G347" i="1"/>
  <c r="H356" i="1"/>
  <c r="G363" i="1"/>
  <c r="H372" i="1"/>
  <c r="H425" i="1"/>
  <c r="H441" i="1"/>
  <c r="H457" i="1"/>
  <c r="G467" i="1"/>
  <c r="H531" i="1"/>
  <c r="F7" i="4"/>
  <c r="F106" i="4"/>
  <c r="I16" i="3"/>
  <c r="D415" i="1"/>
  <c r="F82" i="4"/>
  <c r="G1440" i="1"/>
  <c r="I1440" i="1" s="1"/>
  <c r="G1444" i="1"/>
  <c r="I1444" i="1" s="1"/>
  <c r="J1449" i="1"/>
  <c r="J1455" i="1"/>
  <c r="J1459" i="1"/>
  <c r="J1462" i="1"/>
  <c r="J1466" i="1"/>
  <c r="J1472" i="1"/>
  <c r="J1479" i="1"/>
  <c r="G1482" i="1"/>
  <c r="G1490" i="1"/>
  <c r="G1498" i="1"/>
  <c r="G1506" i="1"/>
  <c r="G1514" i="1"/>
  <c r="G1522" i="1"/>
  <c r="G1530" i="1"/>
  <c r="G1538" i="1"/>
  <c r="G1546" i="1"/>
  <c r="G1554" i="1"/>
  <c r="G1562" i="1"/>
  <c r="G1570" i="1"/>
  <c r="G1578" i="1"/>
  <c r="D224" i="4"/>
  <c r="F225" i="4"/>
  <c r="D472" i="4"/>
  <c r="F473" i="4"/>
  <c r="E258" i="5"/>
  <c r="D1235" i="1" s="1"/>
  <c r="F259" i="5"/>
  <c r="G1447" i="1"/>
  <c r="G1451" i="1"/>
  <c r="G1454" i="1"/>
  <c r="G1457" i="1"/>
  <c r="G1461" i="1"/>
  <c r="G1464" i="1"/>
  <c r="G1468" i="1"/>
  <c r="G1474" i="1"/>
  <c r="G1477" i="1"/>
  <c r="H29" i="3"/>
  <c r="D44" i="4"/>
  <c r="F107" i="4"/>
  <c r="D351" i="4"/>
  <c r="F402" i="4"/>
  <c r="E472" i="4"/>
  <c r="D466" i="1" s="1"/>
  <c r="D567" i="4"/>
  <c r="E593" i="4"/>
  <c r="D587" i="1" s="1"/>
  <c r="H290" i="9"/>
  <c r="E87" i="5"/>
  <c r="D118" i="5"/>
  <c r="F119" i="5"/>
  <c r="D190" i="5"/>
  <c r="F6" i="6"/>
  <c r="E5" i="6"/>
  <c r="H1447" i="1"/>
  <c r="H1451" i="1"/>
  <c r="H1457" i="1"/>
  <c r="H1464" i="1"/>
  <c r="H1468" i="1"/>
  <c r="H1474" i="1"/>
  <c r="H1477" i="1"/>
  <c r="H21" i="9"/>
  <c r="G21" i="9"/>
  <c r="E21" i="9" s="1"/>
  <c r="D644" i="4"/>
  <c r="D643" i="4"/>
  <c r="F416" i="4"/>
  <c r="F421" i="4"/>
  <c r="D529" i="4"/>
  <c r="F530" i="4"/>
  <c r="B316" i="9"/>
  <c r="E315" i="9"/>
  <c r="I10" i="3" s="1"/>
  <c r="G1446" i="1"/>
  <c r="G1450" i="1"/>
  <c r="I1450" i="1" s="1"/>
  <c r="G1456" i="1"/>
  <c r="G1460" i="1"/>
  <c r="G1463" i="1"/>
  <c r="G1467" i="1"/>
  <c r="G1470" i="1"/>
  <c r="G1473" i="1"/>
  <c r="G1476" i="1"/>
  <c r="G1483" i="1"/>
  <c r="G1491" i="1"/>
  <c r="G1499" i="1"/>
  <c r="G1507" i="1"/>
  <c r="G1515" i="1"/>
  <c r="G1523" i="1"/>
  <c r="G1531" i="1"/>
  <c r="G1539" i="1"/>
  <c r="G1547" i="1"/>
  <c r="G1555" i="1"/>
  <c r="G1563" i="1"/>
  <c r="G1571" i="1"/>
  <c r="G1579" i="1"/>
  <c r="F8" i="4"/>
  <c r="D50" i="4"/>
  <c r="E151" i="4"/>
  <c r="F196" i="4"/>
  <c r="F12" i="5"/>
  <c r="F134" i="5"/>
  <c r="H308" i="9"/>
  <c r="E176" i="5"/>
  <c r="B36" i="9"/>
  <c r="B225" i="9"/>
  <c r="G1442" i="1"/>
  <c r="I1442" i="1" s="1"/>
  <c r="H1446" i="1"/>
  <c r="H1450" i="1"/>
  <c r="H1456" i="1"/>
  <c r="H1460" i="1"/>
  <c r="H1463" i="1"/>
  <c r="H1467" i="1"/>
  <c r="H1473" i="1"/>
  <c r="H1476" i="1"/>
  <c r="G1486" i="1"/>
  <c r="G1494" i="1"/>
  <c r="G1502" i="1"/>
  <c r="G1510" i="1"/>
  <c r="G1526" i="1"/>
  <c r="G1534" i="1"/>
  <c r="G1542" i="1"/>
  <c r="G1550" i="1"/>
  <c r="G1558" i="1"/>
  <c r="G1566" i="1"/>
  <c r="G1574" i="1"/>
  <c r="F152" i="4"/>
  <c r="D311" i="4"/>
  <c r="F312" i="4"/>
  <c r="G1449" i="1"/>
  <c r="I1449" i="1" s="1"/>
  <c r="G1453" i="1"/>
  <c r="G1455" i="1"/>
  <c r="I1455" i="1" s="1"/>
  <c r="G1459" i="1"/>
  <c r="I1459" i="1" s="1"/>
  <c r="G1462" i="1"/>
  <c r="I1462" i="1" s="1"/>
  <c r="G1466" i="1"/>
  <c r="I1466" i="1" s="1"/>
  <c r="G1472" i="1"/>
  <c r="I1472" i="1" s="1"/>
  <c r="G1479" i="1"/>
  <c r="I1479" i="1" s="1"/>
  <c r="G1569" i="1"/>
  <c r="G1577" i="1"/>
  <c r="D215" i="4"/>
  <c r="D151" i="4" s="1"/>
  <c r="F216" i="4"/>
  <c r="E311" i="4"/>
  <c r="D515" i="4"/>
  <c r="D580" i="4"/>
  <c r="D7" i="5"/>
  <c r="D206" i="5"/>
  <c r="D35" i="6"/>
  <c r="E34" i="9"/>
  <c r="B34" i="9" s="1"/>
  <c r="D299" i="4"/>
  <c r="F490" i="4"/>
  <c r="E7" i="5"/>
  <c r="F164" i="5"/>
  <c r="D177" i="5"/>
  <c r="F180" i="5"/>
  <c r="D238" i="5"/>
  <c r="F62" i="4"/>
  <c r="D252" i="4"/>
  <c r="D363" i="4"/>
  <c r="F364" i="4"/>
  <c r="D459" i="4"/>
  <c r="F460" i="4"/>
  <c r="D484" i="4"/>
  <c r="D420" i="4" s="1"/>
  <c r="F599" i="4"/>
  <c r="D593" i="4"/>
  <c r="F87" i="5"/>
  <c r="D245" i="5"/>
  <c r="F246" i="5"/>
  <c r="F5" i="6"/>
  <c r="D141" i="6"/>
  <c r="F114" i="6"/>
  <c r="D42" i="8"/>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108" i="9"/>
  <c r="B108" i="9" s="1"/>
  <c r="B244" i="9"/>
  <c r="B259" i="9"/>
  <c r="B271" i="9"/>
  <c r="F8" i="5"/>
  <c r="F70" i="5"/>
  <c r="G290" i="9"/>
  <c r="E290" i="9" s="1"/>
  <c r="B290" i="9" s="1"/>
  <c r="F207" i="5"/>
  <c r="F36" i="6"/>
  <c r="E129" i="6"/>
  <c r="E68" i="9"/>
  <c r="B68" i="9" s="1"/>
  <c r="B78" i="9"/>
  <c r="E132" i="9"/>
  <c r="B132" i="9" s="1"/>
  <c r="B142" i="9"/>
  <c r="G161" i="9"/>
  <c r="E161" i="9" s="1"/>
  <c r="B161" i="9" s="1"/>
  <c r="F217" i="9"/>
  <c r="B217" i="9" s="1"/>
  <c r="B232" i="9"/>
  <c r="B242" i="9"/>
  <c r="F249" i="9"/>
  <c r="B249" i="9" s="1"/>
  <c r="B264" i="9"/>
  <c r="F88" i="5"/>
  <c r="D146" i="5"/>
  <c r="E41" i="9"/>
  <c r="B41" i="9" s="1"/>
  <c r="E52" i="9"/>
  <c r="B52" i="9" s="1"/>
  <c r="B62" i="9"/>
  <c r="E116" i="9"/>
  <c r="B116" i="9" s="1"/>
  <c r="B126" i="9"/>
  <c r="B218" i="9"/>
  <c r="F225" i="9"/>
  <c r="I10" i="9"/>
  <c r="G163" i="9"/>
  <c r="E163" i="9" s="1"/>
  <c r="B163" i="9" s="1"/>
  <c r="B228" i="9"/>
  <c r="B243" i="9"/>
  <c r="E100" i="9"/>
  <c r="B100" i="9" s="1"/>
  <c r="B110" i="9"/>
  <c r="E148" i="9"/>
  <c r="B148" i="9" s="1"/>
  <c r="B158" i="9"/>
  <c r="B216" i="9"/>
  <c r="B226" i="9"/>
  <c r="F233" i="9"/>
  <c r="B233" i="9" s="1"/>
  <c r="B248" i="9"/>
  <c r="B258" i="9"/>
  <c r="F265" i="9"/>
  <c r="B265" i="9" s="1"/>
  <c r="E273" i="9"/>
  <c r="B273" i="9" s="1"/>
  <c r="B294" i="9"/>
  <c r="G313" i="9"/>
  <c r="E313" i="9" s="1"/>
  <c r="E44" i="9"/>
  <c r="B44" i="9" s="1"/>
  <c r="B46" i="9"/>
  <c r="E84" i="9"/>
  <c r="B84" i="9" s="1"/>
  <c r="B94" i="9"/>
  <c r="G165" i="9"/>
  <c r="E165" i="9" s="1"/>
  <c r="B165" i="9" s="1"/>
  <c r="B224" i="9"/>
  <c r="B234" i="9"/>
  <c r="F241" i="9"/>
  <c r="B241" i="9" s="1"/>
  <c r="B256" i="9"/>
  <c r="B266" i="9"/>
  <c r="F151" i="4" l="1"/>
  <c r="D289" i="4"/>
  <c r="H17" i="3"/>
  <c r="C147" i="1"/>
  <c r="C414" i="1"/>
  <c r="H28" i="3"/>
  <c r="C1435" i="1"/>
  <c r="G308" i="9"/>
  <c r="E308" i="9" s="1"/>
  <c r="B308" i="9" s="1"/>
  <c r="F177" i="5"/>
  <c r="C1154" i="1"/>
  <c r="D176" i="5"/>
  <c r="H20" i="3"/>
  <c r="F7" i="5"/>
  <c r="C985" i="1"/>
  <c r="E289" i="4"/>
  <c r="I17" i="3"/>
  <c r="D147" i="1"/>
  <c r="I1476" i="1"/>
  <c r="I1446" i="1"/>
  <c r="F118" i="5"/>
  <c r="C1096" i="1"/>
  <c r="I1457" i="1"/>
  <c r="E528" i="4"/>
  <c r="G311" i="9"/>
  <c r="E311" i="9" s="1"/>
  <c r="B311" i="9" s="1"/>
  <c r="F206" i="5"/>
  <c r="C1183" i="1"/>
  <c r="E166" i="9"/>
  <c r="B166" i="9" s="1"/>
  <c r="F459" i="4"/>
  <c r="C453" i="1"/>
  <c r="F580" i="4"/>
  <c r="C574" i="1"/>
  <c r="F311" i="4"/>
  <c r="C306" i="1"/>
  <c r="F50" i="4"/>
  <c r="C46" i="1"/>
  <c r="I1473" i="1"/>
  <c r="F643" i="4"/>
  <c r="C637" i="1"/>
  <c r="E68" i="5"/>
  <c r="E6" i="5" s="1"/>
  <c r="D1065" i="1"/>
  <c r="F44" i="4"/>
  <c r="C40" i="1"/>
  <c r="F224" i="4"/>
  <c r="C220" i="1"/>
  <c r="H1518" i="1"/>
  <c r="G1518" i="1"/>
  <c r="I20" i="3"/>
  <c r="D985" i="1"/>
  <c r="F515" i="4"/>
  <c r="C509" i="1"/>
  <c r="E175" i="5"/>
  <c r="D1152" i="1" s="1"/>
  <c r="I22" i="3"/>
  <c r="H19" i="9"/>
  <c r="E19" i="9" s="1"/>
  <c r="B19" i="9" s="1"/>
  <c r="D1153" i="1"/>
  <c r="F644" i="4"/>
  <c r="C638" i="1"/>
  <c r="I1451" i="1"/>
  <c r="F484" i="4"/>
  <c r="C478" i="1"/>
  <c r="B313" i="9"/>
  <c r="F146" i="5"/>
  <c r="C1124" i="1"/>
  <c r="F129" i="6"/>
  <c r="D1423" i="1"/>
  <c r="F245" i="5"/>
  <c r="C1222" i="1"/>
  <c r="F363" i="4"/>
  <c r="C358" i="1"/>
  <c r="E298" i="4"/>
  <c r="D306" i="1"/>
  <c r="I1467" i="1"/>
  <c r="B21" i="9"/>
  <c r="I1477" i="1"/>
  <c r="I1447" i="1"/>
  <c r="F252" i="4"/>
  <c r="C248" i="1"/>
  <c r="F299" i="4"/>
  <c r="D298" i="4"/>
  <c r="C294" i="1"/>
  <c r="I1463" i="1"/>
  <c r="E141" i="6"/>
  <c r="I24" i="3"/>
  <c r="D1299" i="1"/>
  <c r="F567" i="4"/>
  <c r="C561" i="1"/>
  <c r="I1474" i="1"/>
  <c r="G415" i="1"/>
  <c r="H415" i="1"/>
  <c r="D6" i="4"/>
  <c r="F351" i="4"/>
  <c r="D350" i="4"/>
  <c r="C346" i="1"/>
  <c r="F213" i="9"/>
  <c r="B213" i="9" s="1"/>
  <c r="K1451" i="9"/>
  <c r="G314" i="9"/>
  <c r="E314" i="9" s="1"/>
  <c r="B314" i="9" s="1"/>
  <c r="I34" i="3"/>
  <c r="C1517" i="1"/>
  <c r="F593" i="4"/>
  <c r="C587" i="1"/>
  <c r="F215" i="4"/>
  <c r="C211" i="1"/>
  <c r="D68" i="5"/>
  <c r="I1460" i="1"/>
  <c r="D528" i="4"/>
  <c r="D635" i="4" s="1"/>
  <c r="F529" i="4"/>
  <c r="C523" i="1"/>
  <c r="I1468" i="1"/>
  <c r="H1235" i="1"/>
  <c r="G1235" i="1"/>
  <c r="E420" i="4"/>
  <c r="F472" i="4"/>
  <c r="C466" i="1"/>
  <c r="D237" i="5"/>
  <c r="F238" i="5"/>
  <c r="C1215" i="1"/>
  <c r="F35" i="6"/>
  <c r="H25" i="3"/>
  <c r="C1329" i="1"/>
  <c r="I1456" i="1"/>
  <c r="G310" i="9"/>
  <c r="E310" i="9" s="1"/>
  <c r="B310" i="9" s="1"/>
  <c r="F190" i="5"/>
  <c r="C1167" i="1"/>
  <c r="I1464" i="1"/>
  <c r="H278" i="9" l="1"/>
  <c r="D984" i="1"/>
  <c r="C629" i="1"/>
  <c r="E635" i="4"/>
  <c r="D629" i="1" s="1"/>
  <c r="D414" i="1"/>
  <c r="D175" i="5"/>
  <c r="F176" i="5"/>
  <c r="H22" i="3"/>
  <c r="C1153" i="1"/>
  <c r="G211" i="1"/>
  <c r="H211" i="1"/>
  <c r="H561" i="1"/>
  <c r="G561" i="1"/>
  <c r="G1124" i="1"/>
  <c r="H1124" i="1"/>
  <c r="H1065" i="1"/>
  <c r="G1065" i="1"/>
  <c r="G1154" i="1"/>
  <c r="H1154" i="1"/>
  <c r="F420" i="4"/>
  <c r="H1329" i="1"/>
  <c r="G1329" i="1"/>
  <c r="G346" i="1"/>
  <c r="H346" i="1"/>
  <c r="H248" i="1"/>
  <c r="G248" i="1"/>
  <c r="E407" i="4"/>
  <c r="D402" i="1" s="1"/>
  <c r="D293" i="1"/>
  <c r="E408" i="4"/>
  <c r="D403" i="1" s="1"/>
  <c r="E412" i="4"/>
  <c r="D1046" i="1"/>
  <c r="I21" i="3"/>
  <c r="H574" i="1"/>
  <c r="G574" i="1"/>
  <c r="G147" i="1"/>
  <c r="H147" i="1"/>
  <c r="H638" i="1"/>
  <c r="G638" i="1"/>
  <c r="H1183" i="1"/>
  <c r="G1183" i="1"/>
  <c r="D408" i="4"/>
  <c r="F350" i="4"/>
  <c r="C345" i="1"/>
  <c r="H1299" i="1"/>
  <c r="G1299" i="1"/>
  <c r="G358" i="1"/>
  <c r="H358" i="1"/>
  <c r="H637" i="1"/>
  <c r="G637" i="1"/>
  <c r="E636" i="4"/>
  <c r="D630" i="1" s="1"/>
  <c r="D522" i="1"/>
  <c r="E413" i="4"/>
  <c r="E291" i="4"/>
  <c r="D287" i="1" s="1"/>
  <c r="D285" i="1"/>
  <c r="E290" i="4"/>
  <c r="D286" i="1" s="1"/>
  <c r="H466" i="1"/>
  <c r="G466" i="1"/>
  <c r="D407" i="4"/>
  <c r="F298" i="4"/>
  <c r="C293" i="1"/>
  <c r="H1215" i="1"/>
  <c r="G1215" i="1"/>
  <c r="H1167" i="1"/>
  <c r="G1167" i="1"/>
  <c r="G523" i="1"/>
  <c r="H523" i="1"/>
  <c r="E312" i="9"/>
  <c r="G453" i="1"/>
  <c r="H453" i="1"/>
  <c r="H985" i="1"/>
  <c r="G985" i="1"/>
  <c r="D413" i="4"/>
  <c r="D291" i="4"/>
  <c r="F289" i="4"/>
  <c r="C285" i="1"/>
  <c r="F68" i="5"/>
  <c r="C1046" i="1"/>
  <c r="H21" i="3"/>
  <c r="G306" i="1"/>
  <c r="H306" i="1"/>
  <c r="H587" i="1"/>
  <c r="G587" i="1"/>
  <c r="F237" i="5"/>
  <c r="C1214" i="1"/>
  <c r="H23" i="3"/>
  <c r="H1517" i="1"/>
  <c r="G1517" i="1"/>
  <c r="H11" i="3"/>
  <c r="D290" i="4"/>
  <c r="D412" i="4"/>
  <c r="F6" i="4"/>
  <c r="H16" i="3"/>
  <c r="C2" i="1"/>
  <c r="I28" i="3"/>
  <c r="D1435" i="1"/>
  <c r="H1435" i="1" s="1"/>
  <c r="G1222" i="1"/>
  <c r="H1222" i="1"/>
  <c r="H478" i="1"/>
  <c r="G478" i="1"/>
  <c r="H220" i="1"/>
  <c r="G220" i="1"/>
  <c r="G1096" i="1"/>
  <c r="H1096" i="1"/>
  <c r="F141" i="6"/>
  <c r="D636" i="4"/>
  <c r="F528" i="4"/>
  <c r="C522" i="1"/>
  <c r="H509" i="1"/>
  <c r="G509" i="1"/>
  <c r="G46" i="1"/>
  <c r="H46" i="1"/>
  <c r="G318" i="9"/>
  <c r="E318" i="9" s="1"/>
  <c r="G294" i="1"/>
  <c r="H294" i="1"/>
  <c r="H1423" i="1"/>
  <c r="G1423" i="1"/>
  <c r="G40" i="1"/>
  <c r="H40" i="1"/>
  <c r="D6" i="5"/>
  <c r="G414" i="1"/>
  <c r="H414" i="1"/>
  <c r="H285" i="1" l="1"/>
  <c r="G285" i="1"/>
  <c r="H9" i="3"/>
  <c r="E414" i="4"/>
  <c r="D409" i="1" s="1"/>
  <c r="E639" i="4"/>
  <c r="D407" i="1"/>
  <c r="F175" i="5"/>
  <c r="C1152" i="1"/>
  <c r="F636" i="4"/>
  <c r="C630" i="1"/>
  <c r="F290" i="4"/>
  <c r="C286" i="1"/>
  <c r="H293" i="1"/>
  <c r="G293" i="1"/>
  <c r="E640" i="4"/>
  <c r="E415" i="4"/>
  <c r="D410" i="1" s="1"/>
  <c r="D408" i="1"/>
  <c r="F291" i="4"/>
  <c r="C287" i="1"/>
  <c r="G1214" i="1"/>
  <c r="H1214" i="1"/>
  <c r="D640" i="4"/>
  <c r="F413" i="4"/>
  <c r="C408" i="1"/>
  <c r="D415" i="4"/>
  <c r="C402" i="1"/>
  <c r="F407" i="4"/>
  <c r="H345" i="1"/>
  <c r="G345" i="1"/>
  <c r="G629" i="1"/>
  <c r="H629" i="1"/>
  <c r="N3" i="9"/>
  <c r="I11" i="3"/>
  <c r="G1435" i="1"/>
  <c r="F635" i="4"/>
  <c r="E317" i="9"/>
  <c r="B318" i="9"/>
  <c r="G2" i="1"/>
  <c r="H2" i="1"/>
  <c r="F408" i="4"/>
  <c r="C403" i="1"/>
  <c r="H1153" i="1"/>
  <c r="G1153" i="1"/>
  <c r="H522" i="1"/>
  <c r="G522" i="1"/>
  <c r="D414" i="4"/>
  <c r="D639" i="4"/>
  <c r="F412" i="4"/>
  <c r="C407" i="1"/>
  <c r="G285" i="9"/>
  <c r="E285" i="9" s="1"/>
  <c r="B285" i="9" s="1"/>
  <c r="G278" i="9"/>
  <c r="E278" i="9" s="1"/>
  <c r="F6" i="5"/>
  <c r="C984" i="1"/>
  <c r="G1046" i="1"/>
  <c r="H1046" i="1"/>
  <c r="G1152" i="1" l="1"/>
  <c r="H1152" i="1"/>
  <c r="F414" i="4"/>
  <c r="C409" i="1"/>
  <c r="E642" i="4"/>
  <c r="D634" i="1"/>
  <c r="F640" i="4"/>
  <c r="D642" i="4"/>
  <c r="C634" i="1"/>
  <c r="E641" i="4"/>
  <c r="D633" i="1"/>
  <c r="H408" i="1"/>
  <c r="G408" i="1"/>
  <c r="H8" i="3"/>
  <c r="H984" i="1"/>
  <c r="G984" i="1"/>
  <c r="B278" i="9"/>
  <c r="E277" i="9"/>
  <c r="G286" i="1"/>
  <c r="H286" i="1"/>
  <c r="K3" i="9"/>
  <c r="I9" i="3"/>
  <c r="H287" i="1"/>
  <c r="G287" i="1"/>
  <c r="G407" i="1"/>
  <c r="H407" i="1"/>
  <c r="H403" i="1"/>
  <c r="G403" i="1"/>
  <c r="H402" i="1"/>
  <c r="G402" i="1"/>
  <c r="H630" i="1"/>
  <c r="G630" i="1"/>
  <c r="D641" i="4"/>
  <c r="F639" i="4"/>
  <c r="C633" i="1"/>
  <c r="F415" i="4"/>
  <c r="C410" i="1"/>
  <c r="M3" i="9" l="1"/>
  <c r="I8" i="3"/>
  <c r="D636" i="1"/>
  <c r="E646" i="4"/>
  <c r="G409" i="1"/>
  <c r="H409" i="1"/>
  <c r="H633" i="1"/>
  <c r="G633" i="1"/>
  <c r="E645" i="4"/>
  <c r="D635" i="1"/>
  <c r="H410" i="1"/>
  <c r="G410" i="1"/>
  <c r="G634" i="1"/>
  <c r="H634" i="1"/>
  <c r="F641" i="4"/>
  <c r="D645" i="4"/>
  <c r="C635" i="1"/>
  <c r="D646" i="4"/>
  <c r="F642" i="4"/>
  <c r="C636" i="1"/>
  <c r="H636" i="1" l="1"/>
  <c r="G636" i="1"/>
  <c r="D640" i="1"/>
  <c r="I19" i="3"/>
  <c r="F646" i="4"/>
  <c r="C640" i="1"/>
  <c r="H19" i="3"/>
  <c r="I18" i="3"/>
  <c r="D639" i="1"/>
  <c r="H635" i="1"/>
  <c r="G635" i="1"/>
  <c r="F645" i="4"/>
  <c r="H18" i="3"/>
  <c r="C639" i="1"/>
  <c r="G276" i="9"/>
  <c r="E276" i="9" s="1"/>
  <c r="B276" i="9" s="1"/>
  <c r="H639" i="1" l="1"/>
  <c r="G639" i="1"/>
  <c r="H7" i="3"/>
  <c r="G640" i="1"/>
  <c r="H640" i="1"/>
  <c r="J3" i="9" l="1"/>
  <c r="H274" i="9" l="1"/>
  <c r="G274" i="9"/>
  <c r="E274" i="9" s="1"/>
  <c r="M272" i="9"/>
  <c r="L272" i="9"/>
  <c r="F272" i="9" s="1"/>
  <c r="H18" i="9"/>
  <c r="G18" i="9"/>
  <c r="E18" i="9" s="1"/>
  <c r="B18" i="9" s="1"/>
  <c r="G16" i="9"/>
  <c r="J11" i="9"/>
  <c r="I8" i="9"/>
  <c r="K6" i="9"/>
  <c r="I17" i="9"/>
  <c r="G15" i="9"/>
  <c r="E15" i="9" s="1"/>
  <c r="L16" i="9"/>
  <c r="J10" i="9"/>
  <c r="J7" i="9"/>
  <c r="I13" i="9"/>
  <c r="H16" i="9"/>
  <c r="K13" i="9"/>
  <c r="K10" i="9"/>
  <c r="J12" i="9"/>
  <c r="J17" i="9"/>
  <c r="L15" i="9"/>
  <c r="I12" i="9"/>
  <c r="J5" i="9"/>
  <c r="M16" i="9"/>
  <c r="J6" i="9"/>
  <c r="I5" i="9"/>
  <c r="E5" i="9" s="1"/>
  <c r="K8" i="9"/>
  <c r="I6" i="9"/>
  <c r="G17" i="9"/>
  <c r="M15" i="9"/>
  <c r="J9" i="9"/>
  <c r="K9" i="9"/>
  <c r="J8" i="9"/>
  <c r="K7" i="9"/>
  <c r="H17" i="9"/>
  <c r="H15" i="9"/>
  <c r="I7" i="9"/>
  <c r="K12" i="9"/>
  <c r="I11" i="9"/>
  <c r="K11" i="9"/>
  <c r="J13" i="9"/>
  <c r="K5" i="9"/>
  <c r="I9" i="9"/>
  <c r="E9" i="9" s="1"/>
  <c r="B9" i="9" s="1"/>
  <c r="E11" i="9" l="1"/>
  <c r="B11" i="9" s="1"/>
  <c r="E13" i="9"/>
  <c r="B13" i="9" s="1"/>
  <c r="E12" i="9"/>
  <c r="B12" i="9" s="1"/>
  <c r="E16" i="9"/>
  <c r="B15" i="9"/>
  <c r="E7" i="9"/>
  <c r="B7" i="9" s="1"/>
  <c r="E17" i="9"/>
  <c r="B17" i="9" s="1"/>
  <c r="F15" i="9"/>
  <c r="E10" i="9"/>
  <c r="B10" i="9" s="1"/>
  <c r="E6" i="9"/>
  <c r="B6" i="9" s="1"/>
  <c r="F16" i="9"/>
  <c r="B272" i="9"/>
  <c r="F20" i="9"/>
  <c r="E4" i="9"/>
  <c r="B5" i="9"/>
  <c r="B274" i="9"/>
  <c r="E20" i="9"/>
  <c r="I7" i="3" s="1"/>
  <c r="E8" i="9"/>
  <c r="B8" i="9" s="1"/>
  <c r="E14" i="9" l="1"/>
  <c r="E3" i="9" s="1"/>
  <c r="B16" i="9"/>
  <c r="F14" i="9"/>
  <c r="F3" i="9" s="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<sst xmlns="http://schemas.openxmlformats.org/spreadsheetml/2006/main" count="4374" uniqueCount="3426">
  <si>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</si>
  <si>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</si>
  <si>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</si>
  <si>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</si>
  <si>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</si>
  <si>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</si>
  <si>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</si>
  <si>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</si>
  <si>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</si>
  <si>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</si>
  <si>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</si>
  <si>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</si>
  <si>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</si>
  <si>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</si>
  <si>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</si>
  <si>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</si>
  <si>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</si>
  <si>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</si>
  <si>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</si>
  <si>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</si>
  <si>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</si>
  <si>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</si>
  <si>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</si>
  <si>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</si>
  <si>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</si>
  <si>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</si>
  <si>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</si>
  <si>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</si>
  <si>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</si>
  <si>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</si>
  <si>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</si>
  <si>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KOPRIVNIČKI IVANEC</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</si>
  <si>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</si>
  <si>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</si>
  <si>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</si>
  <si>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</si>
  <si>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</si>
  <si>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</si>
  <si>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</si>
  <si>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</si>
  <si>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</si>
  <si>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</si>
  <si>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</si>
  <si>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</si>
  <si>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</si>
  <si>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</si>
  <si>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</si>
  <si>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</si>
  <si>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</si>
  <si>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28014 - OPĆINA KOPRIVNIČKI IVANEC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</si>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</sst>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1932463.8299999998</v>
      </c>
      <c r="D2" s="6">
        <f>'PR-RAS'!E6</f>
        <v>3090308.5900000003</v>
      </c>
      <c r="E2" s="6">
        <v>0</v>
      </c>
      <c r="F2" s="6">
        <v>0</v>
      </c>
      <c r="G2" s="7">
        <f t="shared" ref="G2:G264" si="0">(B2/1000)*(C2*1+D2*2)</f>
        <v>8113.0810100000008</v>
      </c>
      <c r="H2" s="7">
        <f t="shared" ref="H2:H264" si="1">ABS(C2-ROUND(C2,0))+ABS(D2-ROUND(D2,0))</f>
        <v>0.57999999984167516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718630.5</v>
      </c>
      <c r="D3" s="1">
        <f>'PR-RAS'!E7</f>
        <v>913441.03</v>
      </c>
      <c r="E3" s="1">
        <v>0</v>
      </c>
      <c r="F3" s="1">
        <v>0</v>
      </c>
      <c r="G3" s="2">
        <f t="shared" si="0"/>
        <v>5091.0251200000002</v>
      </c>
      <c r="H3" s="2">
        <f t="shared" si="1"/>
        <v>0.53000000002793968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682177.41</v>
      </c>
      <c r="D4" s="1">
        <f>'PR-RAS'!E8</f>
        <v>878697.6</v>
      </c>
      <c r="E4" s="1">
        <v>0</v>
      </c>
      <c r="F4" s="1">
        <v>0</v>
      </c>
      <c r="G4" s="2">
        <f t="shared" si="0"/>
        <v>7318.7178299999996</v>
      </c>
      <c r="H4" s="2">
        <f t="shared" si="1"/>
        <v>0.81000000005587935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682177.41</v>
      </c>
      <c r="D5" s="1">
        <f>'PR-RAS'!E9</f>
        <v>878697.6</v>
      </c>
      <c r="E5" s="1">
        <v>0</v>
      </c>
      <c r="F5" s="1">
        <v>0</v>
      </c>
      <c r="G5" s="2">
        <f t="shared" si="0"/>
        <v>9758.2904399999989</v>
      </c>
      <c r="H5" s="2">
        <f t="shared" si="1"/>
        <v>0.81000000005587935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34221.980000000003</v>
      </c>
      <c r="D19" s="1">
        <f>'PR-RAS'!E23</f>
        <v>33735.15</v>
      </c>
      <c r="E19" s="1">
        <v>0</v>
      </c>
      <c r="F19" s="1">
        <v>0</v>
      </c>
      <c r="G19" s="2">
        <f t="shared" si="0"/>
        <v>1830.4610399999999</v>
      </c>
      <c r="H19" s="2">
        <f t="shared" si="1"/>
        <v>0.16999999999825377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54.22</v>
      </c>
      <c r="D20" s="1">
        <f>'PR-RAS'!E24</f>
        <v>51.87</v>
      </c>
      <c r="E20" s="1">
        <v>0</v>
      </c>
      <c r="F20" s="1">
        <v>0</v>
      </c>
      <c r="G20" s="2">
        <f t="shared" si="0"/>
        <v>3.0012399999999997</v>
      </c>
      <c r="H20" s="2">
        <f t="shared" si="1"/>
        <v>0.35000000000000142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34167.760000000002</v>
      </c>
      <c r="D23" s="1">
        <f>'PR-RAS'!E27</f>
        <v>33683.279999999999</v>
      </c>
      <c r="E23" s="1">
        <v>0</v>
      </c>
      <c r="F23" s="1">
        <v>0</v>
      </c>
      <c r="G23" s="2">
        <f t="shared" si="0"/>
        <v>2233.75504</v>
      </c>
      <c r="H23" s="2">
        <f t="shared" si="1"/>
        <v>0.51999999999679858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2231.11</v>
      </c>
      <c r="D25" s="1">
        <f>'PR-RAS'!E29</f>
        <v>1008.2800000000001</v>
      </c>
      <c r="E25" s="1">
        <v>0</v>
      </c>
      <c r="F25" s="1">
        <v>0</v>
      </c>
      <c r="G25" s="2">
        <f t="shared" si="0"/>
        <v>101.94408</v>
      </c>
      <c r="H25" s="2">
        <f t="shared" si="1"/>
        <v>0.39000000000021373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2231.11</v>
      </c>
      <c r="D27" s="1">
        <f>'PR-RAS'!E31</f>
        <v>955.2</v>
      </c>
      <c r="E27" s="1">
        <v>0</v>
      </c>
      <c r="F27" s="1">
        <v>0</v>
      </c>
      <c r="G27" s="2">
        <f t="shared" si="0"/>
        <v>107.67926</v>
      </c>
      <c r="H27" s="2">
        <f t="shared" si="1"/>
        <v>0.3100000000001728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53.08</v>
      </c>
      <c r="E29" s="1">
        <v>0</v>
      </c>
      <c r="F29" s="1">
        <v>0</v>
      </c>
      <c r="G29" s="2">
        <f t="shared" si="0"/>
        <v>2.97248</v>
      </c>
      <c r="H29" s="2">
        <f t="shared" si="1"/>
        <v>7.9999999999998295E-2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499294.97</v>
      </c>
      <c r="D46" s="1">
        <f>'PR-RAS'!E50</f>
        <v>1037225.3300000001</v>
      </c>
      <c r="E46" s="1">
        <v>0</v>
      </c>
      <c r="F46" s="1">
        <v>0</v>
      </c>
      <c r="G46" s="2">
        <f t="shared" si="0"/>
        <v>115818.55334999999</v>
      </c>
      <c r="H46" s="2">
        <f t="shared" si="1"/>
        <v>0.36000000010244548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174943.15</v>
      </c>
      <c r="D55" s="1">
        <f>'PR-RAS'!E59</f>
        <v>747901.78</v>
      </c>
      <c r="E55" s="1">
        <v>0</v>
      </c>
      <c r="F55" s="1">
        <v>0</v>
      </c>
      <c r="G55" s="2">
        <f t="shared" si="0"/>
        <v>90220.322339999999</v>
      </c>
      <c r="H55" s="2">
        <f t="shared" si="1"/>
        <v>0.36999999996623956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1837.34</v>
      </c>
      <c r="D56" s="1">
        <f>'PR-RAS'!E60</f>
        <v>1775</v>
      </c>
      <c r="E56" s="1">
        <v>0</v>
      </c>
      <c r="F56" s="1">
        <v>0</v>
      </c>
      <c r="G56" s="2">
        <f t="shared" si="0"/>
        <v>296.30369999999999</v>
      </c>
      <c r="H56" s="2">
        <f t="shared" si="1"/>
        <v>0.33999999999991815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173105.81</v>
      </c>
      <c r="D57" s="1">
        <f>'PR-RAS'!E61</f>
        <v>746126.78</v>
      </c>
      <c r="E57" s="1">
        <v>0</v>
      </c>
      <c r="F57" s="1">
        <v>0</v>
      </c>
      <c r="G57" s="2">
        <f t="shared" si="0"/>
        <v>93260.124720000007</v>
      </c>
      <c r="H57" s="2">
        <f t="shared" si="1"/>
        <v>0.40999999997438863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4975.12</v>
      </c>
      <c r="D58" s="1">
        <f>'PR-RAS'!E62</f>
        <v>6029.12</v>
      </c>
      <c r="E58" s="1">
        <v>0</v>
      </c>
      <c r="F58" s="1">
        <v>0</v>
      </c>
      <c r="G58" s="2">
        <f t="shared" si="0"/>
        <v>970.90152000000012</v>
      </c>
      <c r="H58" s="2">
        <f t="shared" si="1"/>
        <v>0.23999999999978172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4975.12</v>
      </c>
      <c r="D59" s="1">
        <f>'PR-RAS'!E63</f>
        <v>6029.12</v>
      </c>
      <c r="E59" s="1">
        <v>0</v>
      </c>
      <c r="F59" s="1">
        <v>0</v>
      </c>
      <c r="G59" s="2">
        <f t="shared" si="0"/>
        <v>987.93488000000013</v>
      </c>
      <c r="H59" s="2">
        <f t="shared" si="1"/>
        <v>0.23999999999978172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319376.7</v>
      </c>
      <c r="D70" s="1">
        <f>'PR-RAS'!E74</f>
        <v>283294.43</v>
      </c>
      <c r="E70" s="1">
        <v>0</v>
      </c>
      <c r="F70" s="1">
        <v>0</v>
      </c>
      <c r="G70" s="2">
        <f t="shared" si="0"/>
        <v>61131.623640000013</v>
      </c>
      <c r="H70" s="2">
        <f t="shared" si="1"/>
        <v>0.72999999998137355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29415.83</v>
      </c>
      <c r="D71" s="1">
        <f>'PR-RAS'!E75</f>
        <v>10947.23</v>
      </c>
      <c r="E71" s="1">
        <v>0</v>
      </c>
      <c r="F71" s="1">
        <v>0</v>
      </c>
      <c r="G71" s="2">
        <f t="shared" si="0"/>
        <v>3591.7203000000004</v>
      </c>
      <c r="H71" s="2">
        <f t="shared" si="1"/>
        <v>0.39999999999781721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289960.87</v>
      </c>
      <c r="D72" s="1">
        <f>'PR-RAS'!E76</f>
        <v>272347.2</v>
      </c>
      <c r="E72" s="1">
        <v>0</v>
      </c>
      <c r="F72" s="1">
        <v>0</v>
      </c>
      <c r="G72" s="2">
        <f t="shared" si="0"/>
        <v>59260.524169999997</v>
      </c>
      <c r="H72" s="2">
        <f t="shared" si="1"/>
        <v>0.33000000001629815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309561.99</v>
      </c>
      <c r="D78" s="1">
        <f>'PR-RAS'!E82</f>
        <v>398463.66000000003</v>
      </c>
      <c r="E78" s="1">
        <v>0</v>
      </c>
      <c r="F78" s="1">
        <v>0</v>
      </c>
      <c r="G78" s="2">
        <f t="shared" si="0"/>
        <v>85199.67687000001</v>
      </c>
      <c r="H78" s="2">
        <f t="shared" si="1"/>
        <v>0.34999999997671694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1576.37</v>
      </c>
      <c r="D79" s="1">
        <f>'PR-RAS'!E83</f>
        <v>15942.43</v>
      </c>
      <c r="E79" s="1">
        <v>0</v>
      </c>
      <c r="F79" s="1">
        <v>0</v>
      </c>
      <c r="G79" s="2">
        <f t="shared" si="0"/>
        <v>2609.9759400000003</v>
      </c>
      <c r="H79" s="2">
        <f t="shared" si="1"/>
        <v>0.8000000000001819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1576.37</v>
      </c>
      <c r="D82" s="1">
        <f>'PR-RAS'!E86</f>
        <v>15942.43</v>
      </c>
      <c r="E82" s="1">
        <v>0</v>
      </c>
      <c r="F82" s="1">
        <v>0</v>
      </c>
      <c r="G82" s="2">
        <f t="shared" si="0"/>
        <v>2710.3596300000004</v>
      </c>
      <c r="H82" s="2">
        <f t="shared" si="1"/>
        <v>0.8000000000001819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307985.62</v>
      </c>
      <c r="D87" s="1">
        <f>'PR-RAS'!E91</f>
        <v>382521.23000000004</v>
      </c>
      <c r="E87" s="1">
        <v>0</v>
      </c>
      <c r="F87" s="1">
        <v>0</v>
      </c>
      <c r="G87" s="2">
        <f t="shared" si="0"/>
        <v>92280.414879999997</v>
      </c>
      <c r="H87" s="2">
        <f t="shared" si="1"/>
        <v>0.61000000004423782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132.84</v>
      </c>
      <c r="D88" s="1">
        <f>'PR-RAS'!E92</f>
        <v>121.77</v>
      </c>
      <c r="E88" s="1">
        <v>0</v>
      </c>
      <c r="F88" s="1">
        <v>0</v>
      </c>
      <c r="G88" s="2">
        <f t="shared" si="0"/>
        <v>32.745059999999995</v>
      </c>
      <c r="H88" s="2">
        <f t="shared" si="1"/>
        <v>0.39000000000000057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297266.81</v>
      </c>
      <c r="D89" s="1">
        <f>'PR-RAS'!E93</f>
        <v>351975.95</v>
      </c>
      <c r="E89" s="1">
        <v>0</v>
      </c>
      <c r="F89" s="1">
        <v>0</v>
      </c>
      <c r="G89" s="2">
        <f t="shared" si="0"/>
        <v>88107.246479999987</v>
      </c>
      <c r="H89" s="2">
        <f t="shared" si="1"/>
        <v>0.23999999999068677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8833.36</v>
      </c>
      <c r="D90" s="1">
        <f>'PR-RAS'!E94</f>
        <v>7804.92</v>
      </c>
      <c r="E90" s="1">
        <v>0</v>
      </c>
      <c r="F90" s="1">
        <v>0</v>
      </c>
      <c r="G90" s="2">
        <f t="shared" si="0"/>
        <v>2175.4447999999998</v>
      </c>
      <c r="H90" s="2">
        <f t="shared" si="1"/>
        <v>0.44000000000050932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1752.61</v>
      </c>
      <c r="D93" s="1">
        <f>'PR-RAS'!E97</f>
        <v>22618.59</v>
      </c>
      <c r="E93" s="1">
        <v>0</v>
      </c>
      <c r="F93" s="1">
        <v>0</v>
      </c>
      <c r="G93" s="2">
        <f t="shared" si="0"/>
        <v>4323.0606799999996</v>
      </c>
      <c r="H93" s="2">
        <f t="shared" si="1"/>
        <v>0.79999999999995453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403220.95</v>
      </c>
      <c r="D102" s="1">
        <f>'PR-RAS'!E106</f>
        <v>738620.22</v>
      </c>
      <c r="E102" s="1">
        <v>0</v>
      </c>
      <c r="F102" s="1">
        <v>0</v>
      </c>
      <c r="G102" s="2">
        <f t="shared" si="0"/>
        <v>189926.60039000001</v>
      </c>
      <c r="H102" s="2">
        <f t="shared" si="1"/>
        <v>0.26999999996041879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1597.42</v>
      </c>
      <c r="D103" s="1">
        <f>'PR-RAS'!E107</f>
        <v>19652.39</v>
      </c>
      <c r="E103" s="1">
        <v>0</v>
      </c>
      <c r="F103" s="1">
        <v>0</v>
      </c>
      <c r="G103" s="2">
        <f t="shared" si="0"/>
        <v>4172.0243999999993</v>
      </c>
      <c r="H103" s="2">
        <f t="shared" si="1"/>
        <v>0.80999999999949068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833.56</v>
      </c>
      <c r="D105" s="1">
        <f>'PR-RAS'!E109</f>
        <v>13563.32</v>
      </c>
      <c r="E105" s="1">
        <v>0</v>
      </c>
      <c r="F105" s="1">
        <v>0</v>
      </c>
      <c r="G105" s="2">
        <f t="shared" si="0"/>
        <v>2907.8607999999999</v>
      </c>
      <c r="H105" s="2">
        <f t="shared" si="1"/>
        <v>0.75999999999976353</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763.86</v>
      </c>
      <c r="D107" s="1">
        <f>'PR-RAS'!E111</f>
        <v>6089.07</v>
      </c>
      <c r="E107" s="1">
        <v>0</v>
      </c>
      <c r="F107" s="1">
        <v>0</v>
      </c>
      <c r="G107" s="2">
        <f t="shared" si="0"/>
        <v>1371.8519999999999</v>
      </c>
      <c r="H107" s="2">
        <f t="shared" si="1"/>
        <v>0.20999999999969532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3972.66</v>
      </c>
      <c r="D108" s="1">
        <f>'PR-RAS'!E112</f>
        <v>6560.6</v>
      </c>
      <c r="E108" s="1">
        <v>0</v>
      </c>
      <c r="F108" s="1">
        <v>0</v>
      </c>
      <c r="G108" s="2">
        <f t="shared" si="0"/>
        <v>1829.0430200000001</v>
      </c>
      <c r="H108" s="2">
        <f t="shared" si="1"/>
        <v>0.73999999999978172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853.65</v>
      </c>
      <c r="D110" s="1">
        <f>'PR-RAS'!E114</f>
        <v>147.08000000000001</v>
      </c>
      <c r="E110" s="1">
        <v>0</v>
      </c>
      <c r="F110" s="1">
        <v>0</v>
      </c>
      <c r="G110" s="2">
        <f t="shared" si="0"/>
        <v>125.11129</v>
      </c>
      <c r="H110" s="2">
        <f t="shared" si="1"/>
        <v>0.43000000000003524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318.22000000000003</v>
      </c>
      <c r="D111" s="1">
        <f>'PR-RAS'!E115</f>
        <v>33.049999999999997</v>
      </c>
      <c r="E111" s="1">
        <v>0</v>
      </c>
      <c r="F111" s="1">
        <v>0</v>
      </c>
      <c r="G111" s="2">
        <f t="shared" si="0"/>
        <v>42.275200000000005</v>
      </c>
      <c r="H111" s="2">
        <f t="shared" si="1"/>
        <v>0.27000000000002444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2800.79</v>
      </c>
      <c r="D113" s="1">
        <f>'PR-RAS'!E117</f>
        <v>6380.47</v>
      </c>
      <c r="E113" s="1">
        <v>0</v>
      </c>
      <c r="F113" s="1">
        <v>0</v>
      </c>
      <c r="G113" s="2">
        <f t="shared" si="0"/>
        <v>1742.9137599999999</v>
      </c>
      <c r="H113" s="2">
        <f t="shared" si="1"/>
        <v>0.68000000000029104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397650.87</v>
      </c>
      <c r="D116" s="1">
        <f>'PR-RAS'!E120</f>
        <v>712407.23</v>
      </c>
      <c r="E116" s="1">
        <v>0</v>
      </c>
      <c r="F116" s="1">
        <v>0</v>
      </c>
      <c r="G116" s="2">
        <f t="shared" si="0"/>
        <v>209583.51295</v>
      </c>
      <c r="H116" s="2">
        <f t="shared" si="1"/>
        <v>0.35999999998603016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139473.89000000001</v>
      </c>
      <c r="D117" s="1">
        <f>'PR-RAS'!E121</f>
        <v>327255.31</v>
      </c>
      <c r="E117" s="1">
        <v>0</v>
      </c>
      <c r="F117" s="1">
        <v>0</v>
      </c>
      <c r="G117" s="2">
        <f t="shared" si="0"/>
        <v>92102.203160000005</v>
      </c>
      <c r="H117" s="2">
        <f t="shared" si="1"/>
        <v>0.41999999998370185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258176.98</v>
      </c>
      <c r="D118" s="1">
        <f>'PR-RAS'!E122</f>
        <v>385151.92</v>
      </c>
      <c r="E118" s="1">
        <v>0</v>
      </c>
      <c r="F118" s="1">
        <v>0</v>
      </c>
      <c r="G118" s="2">
        <f t="shared" si="0"/>
        <v>120332.25594</v>
      </c>
      <c r="H118" s="2">
        <f t="shared" si="1"/>
        <v>0.10000000000582077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1755.42</v>
      </c>
      <c r="D135" s="1">
        <f>'PR-RAS'!E139</f>
        <v>2558.35</v>
      </c>
      <c r="E135" s="1">
        <v>0</v>
      </c>
      <c r="F135" s="1">
        <v>0</v>
      </c>
      <c r="G135" s="2">
        <f t="shared" si="0"/>
        <v>920.86408000000006</v>
      </c>
      <c r="H135" s="2">
        <f t="shared" si="1"/>
        <v>0.76999999999998181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497.71</v>
      </c>
      <c r="D136" s="1">
        <f>'PR-RAS'!E140</f>
        <v>176.97</v>
      </c>
      <c r="E136" s="1">
        <v>0</v>
      </c>
      <c r="F136" s="1">
        <v>0</v>
      </c>
      <c r="G136" s="2">
        <f t="shared" si="0"/>
        <v>114.97275</v>
      </c>
      <c r="H136" s="2">
        <f t="shared" si="1"/>
        <v>0.3200000000000216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497.71</v>
      </c>
      <c r="D145" s="1">
        <f>'PR-RAS'!E149</f>
        <v>176.97</v>
      </c>
      <c r="E145" s="1">
        <v>0</v>
      </c>
      <c r="F145" s="1">
        <v>0</v>
      </c>
      <c r="G145" s="2">
        <f t="shared" si="0"/>
        <v>122.63759999999999</v>
      </c>
      <c r="H145" s="2">
        <f t="shared" si="1"/>
        <v>0.3200000000000216</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1257.71</v>
      </c>
      <c r="D146" s="1">
        <f>'PR-RAS'!E150</f>
        <v>2381.38</v>
      </c>
      <c r="E146" s="1">
        <v>0</v>
      </c>
      <c r="F146" s="1">
        <v>0</v>
      </c>
      <c r="G146" s="2">
        <f t="shared" si="0"/>
        <v>872.96814999999992</v>
      </c>
      <c r="H146" s="2">
        <f t="shared" si="1"/>
        <v>0.67000000000007276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1069922.02</v>
      </c>
      <c r="D147" s="1">
        <f>'PR-RAS'!E151</f>
        <v>1490792.4000000001</v>
      </c>
      <c r="E147" s="1">
        <v>0</v>
      </c>
      <c r="F147" s="1">
        <v>0</v>
      </c>
      <c r="G147" s="2">
        <f t="shared" si="0"/>
        <v>591519.99572000001</v>
      </c>
      <c r="H147" s="2">
        <f t="shared" si="1"/>
        <v>0.42000000015832484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154875.72</v>
      </c>
      <c r="D148" s="1">
        <f>'PR-RAS'!E152</f>
        <v>185557.27000000002</v>
      </c>
      <c r="E148" s="1">
        <v>0</v>
      </c>
      <c r="F148" s="1">
        <v>0</v>
      </c>
      <c r="G148" s="2">
        <f t="shared" si="0"/>
        <v>77320.568220000001</v>
      </c>
      <c r="H148" s="2">
        <f t="shared" si="1"/>
        <v>0.5500000000174623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122753.61</v>
      </c>
      <c r="D149" s="1">
        <f>'PR-RAS'!E153</f>
        <v>137430.16</v>
      </c>
      <c r="E149" s="1">
        <v>0</v>
      </c>
      <c r="F149" s="1">
        <v>0</v>
      </c>
      <c r="G149" s="2">
        <f t="shared" si="0"/>
        <v>58846.861639999996</v>
      </c>
      <c r="H149" s="2">
        <f t="shared" si="1"/>
        <v>0.55000000000291038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122753.61</v>
      </c>
      <c r="D150" s="1">
        <f>'PR-RAS'!E154</f>
        <v>137430.16</v>
      </c>
      <c r="E150" s="1">
        <v>0</v>
      </c>
      <c r="F150" s="1">
        <v>0</v>
      </c>
      <c r="G150" s="2">
        <f t="shared" si="0"/>
        <v>59244.475569999995</v>
      </c>
      <c r="H150" s="2">
        <f t="shared" si="1"/>
        <v>0.55000000000291038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13215.46</v>
      </c>
      <c r="D154" s="1">
        <f>'PR-RAS'!E158</f>
        <v>25934.42</v>
      </c>
      <c r="E154" s="1">
        <v>0</v>
      </c>
      <c r="F154" s="1">
        <v>0</v>
      </c>
      <c r="G154" s="2">
        <f t="shared" si="0"/>
        <v>9957.8978999999999</v>
      </c>
      <c r="H154" s="2">
        <f t="shared" si="1"/>
        <v>0.87999999999738066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18906.650000000001</v>
      </c>
      <c r="D155" s="1">
        <f>'PR-RAS'!E159</f>
        <v>22192.69</v>
      </c>
      <c r="E155" s="1">
        <v>0</v>
      </c>
      <c r="F155" s="1">
        <v>0</v>
      </c>
      <c r="G155" s="2">
        <f t="shared" si="0"/>
        <v>9746.9726200000005</v>
      </c>
      <c r="H155" s="2">
        <f t="shared" si="1"/>
        <v>0.65999999999985448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18906.650000000001</v>
      </c>
      <c r="D157" s="1">
        <f>'PR-RAS'!E161</f>
        <v>22192.69</v>
      </c>
      <c r="E157" s="1">
        <v>0</v>
      </c>
      <c r="F157" s="1">
        <v>0</v>
      </c>
      <c r="G157" s="2">
        <f t="shared" si="0"/>
        <v>9873.5566799999997</v>
      </c>
      <c r="H157" s="2">
        <f t="shared" si="1"/>
        <v>0.65999999999985448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414122.27999999991</v>
      </c>
      <c r="D159" s="1">
        <f>'PR-RAS'!E163</f>
        <v>601025.54</v>
      </c>
      <c r="E159" s="1">
        <v>0</v>
      </c>
      <c r="F159" s="1">
        <v>0</v>
      </c>
      <c r="G159" s="2">
        <f t="shared" si="0"/>
        <v>255355.39087999999</v>
      </c>
      <c r="H159" s="2">
        <f t="shared" si="1"/>
        <v>0.73999999987427145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5505.56</v>
      </c>
      <c r="D160" s="1">
        <f>'PR-RAS'!E164</f>
        <v>3822.75</v>
      </c>
      <c r="E160" s="1">
        <v>0</v>
      </c>
      <c r="F160" s="1">
        <v>0</v>
      </c>
      <c r="G160" s="2">
        <f t="shared" si="0"/>
        <v>2091.01854</v>
      </c>
      <c r="H160" s="2">
        <f t="shared" si="1"/>
        <v>0.68999999999959982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1859.21</v>
      </c>
      <c r="D161" s="1">
        <f>'PR-RAS'!E165</f>
        <v>1636.56</v>
      </c>
      <c r="E161" s="1">
        <v>0</v>
      </c>
      <c r="F161" s="1">
        <v>0</v>
      </c>
      <c r="G161" s="2">
        <f t="shared" si="0"/>
        <v>821.17280000000005</v>
      </c>
      <c r="H161" s="2">
        <f t="shared" si="1"/>
        <v>0.65000000000009095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1197.68</v>
      </c>
      <c r="D162" s="1">
        <f>'PR-RAS'!E166</f>
        <v>1189.42</v>
      </c>
      <c r="E162" s="1">
        <v>0</v>
      </c>
      <c r="F162" s="1">
        <v>0</v>
      </c>
      <c r="G162" s="2">
        <f t="shared" si="0"/>
        <v>575.81972000000007</v>
      </c>
      <c r="H162" s="2">
        <f t="shared" si="1"/>
        <v>0.74000000000000909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1461.28</v>
      </c>
      <c r="D163" s="1">
        <f>'PR-RAS'!E167</f>
        <v>200</v>
      </c>
      <c r="E163" s="1">
        <v>0</v>
      </c>
      <c r="F163" s="1">
        <v>0</v>
      </c>
      <c r="G163" s="2">
        <f t="shared" si="0"/>
        <v>301.52735999999999</v>
      </c>
      <c r="H163" s="2">
        <f t="shared" si="1"/>
        <v>0.27999999999997272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987.39</v>
      </c>
      <c r="D164" s="1">
        <f>'PR-RAS'!E168</f>
        <v>796.77</v>
      </c>
      <c r="E164" s="1">
        <v>0</v>
      </c>
      <c r="F164" s="1">
        <v>0</v>
      </c>
      <c r="G164" s="2">
        <f t="shared" si="0"/>
        <v>420.69158999999996</v>
      </c>
      <c r="H164" s="2">
        <f t="shared" si="1"/>
        <v>0.62000000000000455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42526.73</v>
      </c>
      <c r="D165" s="1">
        <f>'PR-RAS'!E169</f>
        <v>73664.539999999994</v>
      </c>
      <c r="E165" s="1">
        <v>0</v>
      </c>
      <c r="F165" s="1">
        <v>0</v>
      </c>
      <c r="G165" s="2">
        <f t="shared" si="0"/>
        <v>31136.35284</v>
      </c>
      <c r="H165" s="2">
        <f t="shared" si="1"/>
        <v>0.73000000000320142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5749.91</v>
      </c>
      <c r="D166" s="1">
        <f>'PR-RAS'!E170</f>
        <v>8171.06</v>
      </c>
      <c r="E166" s="1">
        <v>0</v>
      </c>
      <c r="F166" s="1">
        <v>0</v>
      </c>
      <c r="G166" s="2">
        <f t="shared" si="0"/>
        <v>3645.1849499999998</v>
      </c>
      <c r="H166" s="2">
        <f t="shared" si="1"/>
        <v>0.1500000000005457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29680.47</v>
      </c>
      <c r="D168" s="1">
        <f>'PR-RAS'!E172</f>
        <v>34521.72</v>
      </c>
      <c r="E168" s="1">
        <v>0</v>
      </c>
      <c r="F168" s="1">
        <v>0</v>
      </c>
      <c r="G168" s="2">
        <f t="shared" si="0"/>
        <v>16486.892970000001</v>
      </c>
      <c r="H168" s="2">
        <f t="shared" si="1"/>
        <v>0.75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2866.49</v>
      </c>
      <c r="D169" s="1">
        <f>'PR-RAS'!E173</f>
        <v>4978.47</v>
      </c>
      <c r="E169" s="1">
        <v>0</v>
      </c>
      <c r="F169" s="1">
        <v>0</v>
      </c>
      <c r="G169" s="2">
        <f t="shared" si="0"/>
        <v>2154.3362400000001</v>
      </c>
      <c r="H169" s="2">
        <f t="shared" si="1"/>
        <v>0.96000000000003638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4229.8599999999997</v>
      </c>
      <c r="D170" s="1">
        <f>'PR-RAS'!E174</f>
        <v>25914.31</v>
      </c>
      <c r="E170" s="1">
        <v>0</v>
      </c>
      <c r="F170" s="1">
        <v>0</v>
      </c>
      <c r="G170" s="2">
        <f t="shared" si="0"/>
        <v>9473.8831200000004</v>
      </c>
      <c r="H170" s="2">
        <f t="shared" si="1"/>
        <v>0.45000000000163709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78.98</v>
      </c>
      <c r="E172" s="1">
        <v>0</v>
      </c>
      <c r="F172" s="1">
        <v>0</v>
      </c>
      <c r="G172" s="2">
        <f t="shared" si="0"/>
        <v>27.011160000000004</v>
      </c>
      <c r="H172" s="2">
        <f t="shared" si="1"/>
        <v>1.9999999999996021E-2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263523.27999999997</v>
      </c>
      <c r="D173" s="1">
        <f>'PR-RAS'!E177</f>
        <v>371896.83</v>
      </c>
      <c r="E173" s="1">
        <v>0</v>
      </c>
      <c r="F173" s="1">
        <v>0</v>
      </c>
      <c r="G173" s="2">
        <f t="shared" si="0"/>
        <v>173258.51367999997</v>
      </c>
      <c r="H173" s="2">
        <f t="shared" si="1"/>
        <v>0.44999999995343387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8124.05</v>
      </c>
      <c r="D174" s="1">
        <f>'PR-RAS'!E178</f>
        <v>9071.85</v>
      </c>
      <c r="E174" s="1">
        <v>0</v>
      </c>
      <c r="F174" s="1">
        <v>0</v>
      </c>
      <c r="G174" s="2">
        <f t="shared" si="0"/>
        <v>4544.3207499999999</v>
      </c>
      <c r="H174" s="2">
        <f t="shared" si="1"/>
        <v>0.1999999999998181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81931.91</v>
      </c>
      <c r="D175" s="1">
        <f>'PR-RAS'!E179</f>
        <v>123393.11</v>
      </c>
      <c r="E175" s="1">
        <v>0</v>
      </c>
      <c r="F175" s="1">
        <v>0</v>
      </c>
      <c r="G175" s="2">
        <f t="shared" si="0"/>
        <v>57196.954619999997</v>
      </c>
      <c r="H175" s="2">
        <f t="shared" si="1"/>
        <v>0.19999999999708962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20048.39</v>
      </c>
      <c r="D176" s="1">
        <f>'PR-RAS'!E180</f>
        <v>21637.21</v>
      </c>
      <c r="E176" s="1">
        <v>0</v>
      </c>
      <c r="F176" s="1">
        <v>0</v>
      </c>
      <c r="G176" s="2">
        <f t="shared" si="0"/>
        <v>11081.491749999999</v>
      </c>
      <c r="H176" s="2">
        <f t="shared" si="1"/>
        <v>0.59999999999854481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29040.7</v>
      </c>
      <c r="D177" s="1">
        <f>'PR-RAS'!E181</f>
        <v>35475.97</v>
      </c>
      <c r="E177" s="1">
        <v>0</v>
      </c>
      <c r="F177" s="1">
        <v>0</v>
      </c>
      <c r="G177" s="2">
        <f t="shared" si="0"/>
        <v>17598.70464</v>
      </c>
      <c r="H177" s="2">
        <f t="shared" si="1"/>
        <v>0.32999999999810825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1508.61</v>
      </c>
      <c r="D178" s="1">
        <f>'PR-RAS'!E182</f>
        <v>5973.98</v>
      </c>
      <c r="E178" s="1">
        <v>0</v>
      </c>
      <c r="F178" s="1">
        <v>0</v>
      </c>
      <c r="G178" s="2">
        <f t="shared" si="0"/>
        <v>2381.8128899999997</v>
      </c>
      <c r="H178" s="2">
        <f t="shared" si="1"/>
        <v>0.4100000000005366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25228.9</v>
      </c>
      <c r="D179" s="1">
        <f>'PR-RAS'!E183</f>
        <v>38913.39</v>
      </c>
      <c r="E179" s="1">
        <v>0</v>
      </c>
      <c r="F179" s="1">
        <v>0</v>
      </c>
      <c r="G179" s="2">
        <f t="shared" si="0"/>
        <v>18343.911039999999</v>
      </c>
      <c r="H179" s="2">
        <f t="shared" si="1"/>
        <v>0.48999999999796273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69882.45</v>
      </c>
      <c r="D180" s="1">
        <f>'PR-RAS'!E184</f>
        <v>119753.8</v>
      </c>
      <c r="E180" s="1">
        <v>0</v>
      </c>
      <c r="F180" s="1">
        <v>0</v>
      </c>
      <c r="G180" s="2">
        <f t="shared" si="0"/>
        <v>55380.818949999993</v>
      </c>
      <c r="H180" s="2">
        <f t="shared" si="1"/>
        <v>0.64999999999417923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6768.08</v>
      </c>
      <c r="D181" s="1">
        <f>'PR-RAS'!E185</f>
        <v>5503.95</v>
      </c>
      <c r="E181" s="1">
        <v>0</v>
      </c>
      <c r="F181" s="1">
        <v>0</v>
      </c>
      <c r="G181" s="2">
        <f t="shared" si="0"/>
        <v>3199.6763999999998</v>
      </c>
      <c r="H181" s="2">
        <f t="shared" si="1"/>
        <v>0.13000000000010914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20990.19</v>
      </c>
      <c r="D182" s="1">
        <f>'PR-RAS'!E186</f>
        <v>12173.57</v>
      </c>
      <c r="E182" s="1">
        <v>0</v>
      </c>
      <c r="F182" s="1">
        <v>0</v>
      </c>
      <c r="G182" s="2">
        <f t="shared" si="0"/>
        <v>8206.0567300000002</v>
      </c>
      <c r="H182" s="2">
        <f t="shared" si="1"/>
        <v>0.61999999999898137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102566.70999999998</v>
      </c>
      <c r="D184" s="1">
        <f>'PR-RAS'!E188</f>
        <v>151641.41999999998</v>
      </c>
      <c r="E184" s="1">
        <v>0</v>
      </c>
      <c r="F184" s="1">
        <v>0</v>
      </c>
      <c r="G184" s="2">
        <f t="shared" si="0"/>
        <v>74270.467649999991</v>
      </c>
      <c r="H184" s="2">
        <f t="shared" si="1"/>
        <v>0.71000000000640284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18898.95</v>
      </c>
      <c r="D185" s="1">
        <f>'PR-RAS'!E189</f>
        <v>39086.75</v>
      </c>
      <c r="E185" s="1">
        <v>0</v>
      </c>
      <c r="F185" s="1">
        <v>0</v>
      </c>
      <c r="G185" s="2">
        <f t="shared" si="0"/>
        <v>17861.3308</v>
      </c>
      <c r="H185" s="2">
        <f t="shared" si="1"/>
        <v>0.2999999999992724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339.32</v>
      </c>
      <c r="D186" s="1">
        <f>'PR-RAS'!E190</f>
        <v>744.66</v>
      </c>
      <c r="E186" s="1">
        <v>0</v>
      </c>
      <c r="F186" s="1">
        <v>0</v>
      </c>
      <c r="G186" s="2">
        <f t="shared" si="0"/>
        <v>338.29839999999996</v>
      </c>
      <c r="H186" s="2">
        <f t="shared" si="1"/>
        <v>0.66000000000002501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57289.13</v>
      </c>
      <c r="D187" s="1">
        <f>'PR-RAS'!E191</f>
        <v>78947.070000000007</v>
      </c>
      <c r="E187" s="1">
        <v>0</v>
      </c>
      <c r="F187" s="1">
        <v>0</v>
      </c>
      <c r="G187" s="2">
        <f t="shared" si="0"/>
        <v>40024.088220000005</v>
      </c>
      <c r="H187" s="2">
        <f t="shared" si="1"/>
        <v>0.20000000000436557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5330.9</v>
      </c>
      <c r="D188" s="1">
        <f>'PR-RAS'!E192</f>
        <v>2496.15</v>
      </c>
      <c r="E188" s="1">
        <v>0</v>
      </c>
      <c r="F188" s="1">
        <v>0</v>
      </c>
      <c r="G188" s="2">
        <f t="shared" si="0"/>
        <v>1930.4384000000002</v>
      </c>
      <c r="H188" s="2">
        <f t="shared" si="1"/>
        <v>0.25000000000045475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5993.81</v>
      </c>
      <c r="D189" s="1">
        <f>'PR-RAS'!E193</f>
        <v>6106.4</v>
      </c>
      <c r="E189" s="1">
        <v>0</v>
      </c>
      <c r="F189" s="1">
        <v>0</v>
      </c>
      <c r="G189" s="2">
        <f t="shared" si="0"/>
        <v>3422.8426800000002</v>
      </c>
      <c r="H189" s="2">
        <f t="shared" si="1"/>
        <v>0.58999999999923602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48.37</v>
      </c>
      <c r="D190" s="1">
        <f>'PR-RAS'!E194</f>
        <v>0</v>
      </c>
      <c r="E190" s="1">
        <v>0</v>
      </c>
      <c r="F190" s="1">
        <v>0</v>
      </c>
      <c r="G190" s="2">
        <f t="shared" si="0"/>
        <v>9.1419300000000003</v>
      </c>
      <c r="H190" s="2">
        <f t="shared" si="1"/>
        <v>0.36999999999999744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14666.23</v>
      </c>
      <c r="D191" s="1">
        <f>'PR-RAS'!E195</f>
        <v>24260.39</v>
      </c>
      <c r="E191" s="1">
        <v>0</v>
      </c>
      <c r="F191" s="1">
        <v>0</v>
      </c>
      <c r="G191" s="2">
        <f t="shared" si="0"/>
        <v>12005.5319</v>
      </c>
      <c r="H191" s="2">
        <f t="shared" si="1"/>
        <v>0.61999999999898137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5375.35</v>
      </c>
      <c r="D192" s="1">
        <f>'PR-RAS'!E196</f>
        <v>15484.76</v>
      </c>
      <c r="E192" s="1">
        <v>0</v>
      </c>
      <c r="F192" s="1">
        <v>0</v>
      </c>
      <c r="G192" s="2">
        <f t="shared" si="0"/>
        <v>6941.8701700000011</v>
      </c>
      <c r="H192" s="2">
        <f t="shared" si="1"/>
        <v>0.59000000000014552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3158.8</v>
      </c>
      <c r="D198" s="1">
        <f>'PR-RAS'!E202</f>
        <v>7658.98</v>
      </c>
      <c r="E198" s="1">
        <v>0</v>
      </c>
      <c r="F198" s="1">
        <v>0</v>
      </c>
      <c r="G198" s="2">
        <f t="shared" si="0"/>
        <v>3639.9217199999998</v>
      </c>
      <c r="H198" s="2">
        <f t="shared" si="1"/>
        <v>0.22000000000025466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3158.8</v>
      </c>
      <c r="D201" s="1">
        <f>'PR-RAS'!E205</f>
        <v>7658.98</v>
      </c>
      <c r="E201" s="1">
        <v>0</v>
      </c>
      <c r="F201" s="1">
        <v>0</v>
      </c>
      <c r="G201" s="2">
        <f t="shared" si="0"/>
        <v>3695.3519999999999</v>
      </c>
      <c r="H201" s="2">
        <f t="shared" si="1"/>
        <v>0.22000000000025466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2216.5500000000002</v>
      </c>
      <c r="D206" s="1">
        <f>'PR-RAS'!E210</f>
        <v>7825.7800000000007</v>
      </c>
      <c r="E206" s="1">
        <v>0</v>
      </c>
      <c r="F206" s="1">
        <v>0</v>
      </c>
      <c r="G206" s="2">
        <f t="shared" si="0"/>
        <v>3662.9625499999997</v>
      </c>
      <c r="H206" s="2">
        <f t="shared" si="1"/>
        <v>0.66999999999916326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1954.42</v>
      </c>
      <c r="D207" s="1">
        <f>'PR-RAS'!E211</f>
        <v>2348.71</v>
      </c>
      <c r="E207" s="1">
        <v>0</v>
      </c>
      <c r="F207" s="1">
        <v>0</v>
      </c>
      <c r="G207" s="2">
        <f t="shared" si="0"/>
        <v>1370.2790399999999</v>
      </c>
      <c r="H207" s="2">
        <f t="shared" si="1"/>
        <v>0.71000000000003638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10.9</v>
      </c>
      <c r="E209" s="1">
        <v>0</v>
      </c>
      <c r="F209" s="1">
        <v>0</v>
      </c>
      <c r="G209" s="2">
        <f t="shared" si="0"/>
        <v>4.5343999999999998</v>
      </c>
      <c r="H209" s="2">
        <f t="shared" si="1"/>
        <v>9.9999999999999645E-2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262.13</v>
      </c>
      <c r="D210" s="1">
        <f>'PR-RAS'!E214</f>
        <v>5466.17</v>
      </c>
      <c r="E210" s="1">
        <v>0</v>
      </c>
      <c r="F210" s="1">
        <v>0</v>
      </c>
      <c r="G210" s="2">
        <f t="shared" si="0"/>
        <v>2339.6442299999999</v>
      </c>
      <c r="H210" s="2">
        <f t="shared" si="1"/>
        <v>0.30000000000006821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12779.41</v>
      </c>
      <c r="D211" s="1">
        <f>'PR-RAS'!E215</f>
        <v>3885.29</v>
      </c>
      <c r="E211" s="1">
        <v>0</v>
      </c>
      <c r="F211" s="1">
        <v>0</v>
      </c>
      <c r="G211" s="2">
        <f t="shared" si="0"/>
        <v>4315.4978999999994</v>
      </c>
      <c r="H211" s="2">
        <f t="shared" si="1"/>
        <v>0.6999999999998181</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12779.41</v>
      </c>
      <c r="D215" s="1">
        <f>'PR-RAS'!E219</f>
        <v>3885.29</v>
      </c>
      <c r="E215" s="1">
        <v>0</v>
      </c>
      <c r="F215" s="1">
        <v>0</v>
      </c>
      <c r="G215" s="2">
        <f t="shared" si="0"/>
        <v>4397.6978599999993</v>
      </c>
      <c r="H215" s="2">
        <f t="shared" si="1"/>
        <v>0.6999999999998181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12779.41</v>
      </c>
      <c r="D217" s="1">
        <f>'PR-RAS'!E221</f>
        <v>3885.29</v>
      </c>
      <c r="E217" s="1">
        <v>0</v>
      </c>
      <c r="F217" s="1">
        <v>0</v>
      </c>
      <c r="G217" s="2">
        <f t="shared" si="0"/>
        <v>4438.7978399999993</v>
      </c>
      <c r="H217" s="2">
        <f t="shared" si="1"/>
        <v>0.6999999999998181</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138631.11000000002</v>
      </c>
      <c r="D220" s="1">
        <f>'PR-RAS'!E224</f>
        <v>194785.42</v>
      </c>
      <c r="E220" s="1">
        <v>0</v>
      </c>
      <c r="F220" s="1">
        <v>0</v>
      </c>
      <c r="G220" s="2">
        <f t="shared" si="0"/>
        <v>115676.22705000002</v>
      </c>
      <c r="H220" s="2">
        <f t="shared" si="1"/>
        <v>0.53000000002793968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291.10000000000002</v>
      </c>
      <c r="D227" s="1">
        <f>'PR-RAS'!E231</f>
        <v>297</v>
      </c>
      <c r="E227" s="1">
        <v>0</v>
      </c>
      <c r="F227" s="1">
        <v>0</v>
      </c>
      <c r="G227" s="2">
        <f t="shared" si="0"/>
        <v>200.0326</v>
      </c>
      <c r="H227" s="2">
        <f t="shared" si="1"/>
        <v>0.10000000000002274</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291.10000000000002</v>
      </c>
      <c r="D228" s="1">
        <f>'PR-RAS'!E232</f>
        <v>297</v>
      </c>
      <c r="E228" s="1">
        <v>0</v>
      </c>
      <c r="F228" s="1">
        <v>0</v>
      </c>
      <c r="G228" s="2">
        <f t="shared" si="0"/>
        <v>200.91770000000002</v>
      </c>
      <c r="H228" s="2">
        <f t="shared" si="1"/>
        <v>0.10000000000002274</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138340.01</v>
      </c>
      <c r="D232" s="1">
        <f>'PR-RAS'!E236</f>
        <v>194488.42</v>
      </c>
      <c r="E232" s="1">
        <v>0</v>
      </c>
      <c r="F232" s="1">
        <v>0</v>
      </c>
      <c r="G232" s="2">
        <f t="shared" si="0"/>
        <v>121810.19235000003</v>
      </c>
      <c r="H232" s="2">
        <f t="shared" si="1"/>
        <v>0.43000000002211891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138340.01</v>
      </c>
      <c r="D233" s="1">
        <f>'PR-RAS'!E237</f>
        <v>194488.42</v>
      </c>
      <c r="E233" s="1">
        <v>0</v>
      </c>
      <c r="F233" s="1">
        <v>0</v>
      </c>
      <c r="G233" s="2">
        <f t="shared" si="0"/>
        <v>122337.50920000003</v>
      </c>
      <c r="H233" s="2">
        <f t="shared" si="1"/>
        <v>0.43000000002211891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172776.42</v>
      </c>
      <c r="D248" s="1">
        <f>'PR-RAS'!E252</f>
        <v>232170.64</v>
      </c>
      <c r="E248" s="1">
        <v>0</v>
      </c>
      <c r="F248" s="1">
        <v>0</v>
      </c>
      <c r="G248" s="2">
        <f t="shared" si="0"/>
        <v>157368.07190000001</v>
      </c>
      <c r="H248" s="2">
        <f t="shared" si="1"/>
        <v>0.77999999999883585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172776.42</v>
      </c>
      <c r="D255" s="1">
        <f>'PR-RAS'!E259</f>
        <v>232170.64</v>
      </c>
      <c r="E255" s="1">
        <v>0</v>
      </c>
      <c r="F255" s="1">
        <v>0</v>
      </c>
      <c r="G255" s="2">
        <f t="shared" si="0"/>
        <v>161827.89580000003</v>
      </c>
      <c r="H255" s="2">
        <f t="shared" si="1"/>
        <v>0.77999999999883585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137139.32</v>
      </c>
      <c r="D256" s="1">
        <f>'PR-RAS'!E260</f>
        <v>193203.06</v>
      </c>
      <c r="E256" s="1">
        <v>0</v>
      </c>
      <c r="F256" s="1">
        <v>0</v>
      </c>
      <c r="G256" s="2">
        <f t="shared" si="0"/>
        <v>133504.08720000001</v>
      </c>
      <c r="H256" s="2">
        <f t="shared" si="1"/>
        <v>0.38000000000465661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35637.1</v>
      </c>
      <c r="D257" s="1">
        <f>'PR-RAS'!E261</f>
        <v>38967.58</v>
      </c>
      <c r="E257" s="1">
        <v>0</v>
      </c>
      <c r="F257" s="1">
        <v>0</v>
      </c>
      <c r="G257" s="2">
        <f t="shared" si="0"/>
        <v>29074.498560000004</v>
      </c>
      <c r="H257" s="2">
        <f t="shared" si="1"/>
        <v>0.51999999999679858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171361.72999999998</v>
      </c>
      <c r="D259" s="1">
        <f>'PR-RAS'!E263</f>
        <v>257883.47999999998</v>
      </c>
      <c r="E259" s="1">
        <v>0</v>
      </c>
      <c r="F259" s="1">
        <v>0</v>
      </c>
      <c r="G259" s="2">
        <f t="shared" si="0"/>
        <v>177279.20202</v>
      </c>
      <c r="H259" s="2">
        <f t="shared" si="1"/>
        <v>0.75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143742.88999999998</v>
      </c>
      <c r="D260" s="1">
        <f>'PR-RAS'!E264</f>
        <v>173846.58</v>
      </c>
      <c r="E260" s="1">
        <v>0</v>
      </c>
      <c r="F260" s="1">
        <v>0</v>
      </c>
      <c r="G260" s="2">
        <f t="shared" si="0"/>
        <v>127281.93694999999</v>
      </c>
      <c r="H260" s="2">
        <f t="shared" si="1"/>
        <v>0.53000000002793968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139213.59</v>
      </c>
      <c r="D261" s="1">
        <f>'PR-RAS'!E265</f>
        <v>169976.78</v>
      </c>
      <c r="E261" s="1">
        <v>0</v>
      </c>
      <c r="F261" s="1">
        <v>0</v>
      </c>
      <c r="G261" s="2">
        <f t="shared" si="0"/>
        <v>124583.45900000002</v>
      </c>
      <c r="H261" s="2">
        <f t="shared" si="1"/>
        <v>0.63000000000465661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4529.3</v>
      </c>
      <c r="D262" s="1">
        <f>'PR-RAS'!E266</f>
        <v>3869.8</v>
      </c>
      <c r="E262" s="1">
        <v>0</v>
      </c>
      <c r="F262" s="1">
        <v>0</v>
      </c>
      <c r="G262" s="2">
        <f t="shared" si="0"/>
        <v>3202.1829000000007</v>
      </c>
      <c r="H262" s="2">
        <f t="shared" si="1"/>
        <v>0.5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27618.84</v>
      </c>
      <c r="D275" s="1">
        <f>'PR-RAS'!E279</f>
        <v>84036.9</v>
      </c>
      <c r="E275" s="1">
        <v>0</v>
      </c>
      <c r="F275" s="1">
        <v>0</v>
      </c>
      <c r="G275" s="2">
        <f t="shared" si="8"/>
        <v>53619.783360000001</v>
      </c>
      <c r="H275" s="2">
        <f t="shared" si="9"/>
        <v>0.26000000000567525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27618.84</v>
      </c>
      <c r="D276" s="1">
        <f>'PR-RAS'!E280</f>
        <v>84036.9</v>
      </c>
      <c r="E276" s="1">
        <v>0</v>
      </c>
      <c r="F276" s="1">
        <v>0</v>
      </c>
      <c r="G276" s="2">
        <f t="shared" si="8"/>
        <v>53815.476000000002</v>
      </c>
      <c r="H276" s="2">
        <f t="shared" si="9"/>
        <v>0.26000000000567525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1069922.02</v>
      </c>
      <c r="D285" s="1">
        <f>'PR-RAS'!E289</f>
        <v>1490792.4000000001</v>
      </c>
      <c r="E285" s="1">
        <v>0</v>
      </c>
      <c r="F285" s="1">
        <v>0</v>
      </c>
      <c r="G285" s="2">
        <f t="shared" si="8"/>
        <v>1150627.9368799999</v>
      </c>
      <c r="H285" s="2">
        <f t="shared" si="9"/>
        <v>0.42000000015832484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862541.80999999982</v>
      </c>
      <c r="D286" s="1">
        <f>'PR-RAS'!E290</f>
        <v>1599516.1900000002</v>
      </c>
      <c r="E286" s="1">
        <v>0</v>
      </c>
      <c r="F286" s="1">
        <v>0</v>
      </c>
      <c r="G286" s="2">
        <f t="shared" si="8"/>
        <v>1157548.6441500001</v>
      </c>
      <c r="H286" s="2">
        <f t="shared" si="9"/>
        <v>0.38000000035390258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1063333.71</v>
      </c>
      <c r="D288" s="1">
        <f>'PR-RAS'!E292</f>
        <v>1925875.52</v>
      </c>
      <c r="E288" s="1">
        <v>0</v>
      </c>
      <c r="F288" s="1">
        <v>0</v>
      </c>
      <c r="G288" s="2">
        <f t="shared" si="8"/>
        <v>1410629.3232499999</v>
      </c>
      <c r="H288" s="2">
        <f t="shared" si="9"/>
        <v>0.77000000001862645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1652341.58</v>
      </c>
      <c r="D290" s="1">
        <f>'PR-RAS'!E294</f>
        <v>883424.97</v>
      </c>
      <c r="E290" s="1">
        <v>0</v>
      </c>
      <c r="F290" s="1">
        <v>0</v>
      </c>
      <c r="G290" s="2">
        <f t="shared" si="8"/>
        <v>988146.34927999997</v>
      </c>
      <c r="H290" s="2">
        <f t="shared" si="9"/>
        <v>0.44999999995343387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76865.820000000007</v>
      </c>
      <c r="D293" s="1">
        <f>'PR-RAS'!E298</f>
        <v>243240.42</v>
      </c>
      <c r="E293" s="1">
        <v>0</v>
      </c>
      <c r="F293" s="1">
        <v>0</v>
      </c>
      <c r="G293" s="2">
        <f t="shared" si="8"/>
        <v>164497.22472</v>
      </c>
      <c r="H293" s="2">
        <f t="shared" si="9"/>
        <v>0.60000000000582077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76865.820000000007</v>
      </c>
      <c r="D294" s="1">
        <f>'PR-RAS'!E299</f>
        <v>243240.42</v>
      </c>
      <c r="E294" s="1">
        <v>0</v>
      </c>
      <c r="F294" s="1">
        <v>0</v>
      </c>
      <c r="G294" s="2">
        <f t="shared" si="8"/>
        <v>165060.57138000001</v>
      </c>
      <c r="H294" s="2">
        <f t="shared" si="9"/>
        <v>0.60000000000582077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76865.820000000007</v>
      </c>
      <c r="D295" s="1">
        <f>'PR-RAS'!E300</f>
        <v>243240.42</v>
      </c>
      <c r="E295" s="1">
        <v>0</v>
      </c>
      <c r="F295" s="1">
        <v>0</v>
      </c>
      <c r="G295" s="2">
        <f t="shared" si="8"/>
        <v>165623.91803999999</v>
      </c>
      <c r="H295" s="2">
        <f t="shared" si="9"/>
        <v>0.60000000000582077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76865.820000000007</v>
      </c>
      <c r="D296" s="1">
        <f>'PR-RAS'!E301</f>
        <v>243240.42</v>
      </c>
      <c r="E296" s="1">
        <v>0</v>
      </c>
      <c r="F296" s="1">
        <v>0</v>
      </c>
      <c r="G296" s="2">
        <f t="shared" si="8"/>
        <v>166187.2647</v>
      </c>
      <c r="H296" s="2">
        <f t="shared" si="9"/>
        <v>0.60000000000582077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993735.55</v>
      </c>
      <c r="D345" s="1">
        <f>'PR-RAS'!E350</f>
        <v>1535542.8199999998</v>
      </c>
      <c r="E345" s="1">
        <v>0</v>
      </c>
      <c r="F345" s="1">
        <v>0</v>
      </c>
      <c r="G345" s="2">
        <f t="shared" si="8"/>
        <v>1398298.4893599998</v>
      </c>
      <c r="H345" s="2">
        <f t="shared" si="9"/>
        <v>0.63000000012107193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1051.51</v>
      </c>
      <c r="D346" s="1">
        <f>'PR-RAS'!E351</f>
        <v>442</v>
      </c>
      <c r="E346" s="1">
        <v>0</v>
      </c>
      <c r="F346" s="1">
        <v>0</v>
      </c>
      <c r="G346" s="2">
        <f t="shared" si="8"/>
        <v>667.75094999999999</v>
      </c>
      <c r="H346" s="2">
        <f t="shared" si="9"/>
        <v>0.49000000000000909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238.9</v>
      </c>
      <c r="D347" s="1">
        <f>'PR-RAS'!E352</f>
        <v>442</v>
      </c>
      <c r="E347" s="1">
        <v>0</v>
      </c>
      <c r="F347" s="1">
        <v>0</v>
      </c>
      <c r="G347" s="2">
        <f t="shared" si="8"/>
        <v>388.52339999999998</v>
      </c>
      <c r="H347" s="2">
        <f t="shared" si="9"/>
        <v>9.9999999999994316E-2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238.9</v>
      </c>
      <c r="D348" s="1">
        <f>'PR-RAS'!E353</f>
        <v>442</v>
      </c>
      <c r="E348" s="1">
        <v>0</v>
      </c>
      <c r="F348" s="1">
        <v>0</v>
      </c>
      <c r="G348" s="2">
        <f t="shared" si="8"/>
        <v>389.6463</v>
      </c>
      <c r="H348" s="2">
        <f t="shared" si="9"/>
        <v>9.9999999999994316E-2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812.61</v>
      </c>
      <c r="D351" s="1">
        <f>'PR-RAS'!E356</f>
        <v>0</v>
      </c>
      <c r="E351" s="1">
        <v>0</v>
      </c>
      <c r="F351" s="1">
        <v>0</v>
      </c>
      <c r="G351" s="2">
        <f t="shared" si="8"/>
        <v>284.4135</v>
      </c>
      <c r="H351" s="2">
        <f t="shared" si="9"/>
        <v>0.38999999999998636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812.61</v>
      </c>
      <c r="D357" s="1">
        <f>'PR-RAS'!E362</f>
        <v>0</v>
      </c>
      <c r="E357" s="1">
        <v>0</v>
      </c>
      <c r="F357" s="1">
        <v>0</v>
      </c>
      <c r="G357" s="2">
        <f t="shared" si="8"/>
        <v>289.28915999999998</v>
      </c>
      <c r="H357" s="2">
        <f t="shared" si="9"/>
        <v>0.38999999999998636</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977427.18</v>
      </c>
      <c r="D358" s="1">
        <f>'PR-RAS'!E363</f>
        <v>1498873.66</v>
      </c>
      <c r="E358" s="1">
        <v>0</v>
      </c>
      <c r="F358" s="1">
        <v>0</v>
      </c>
      <c r="G358" s="2">
        <f t="shared" si="8"/>
        <v>1419137.2964999999</v>
      </c>
      <c r="H358" s="2">
        <f t="shared" si="9"/>
        <v>0.52000000013504177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919787.56</v>
      </c>
      <c r="D359" s="1">
        <f>'PR-RAS'!E364</f>
        <v>1389372.99</v>
      </c>
      <c r="E359" s="1">
        <v>0</v>
      </c>
      <c r="F359" s="1">
        <v>0</v>
      </c>
      <c r="G359" s="2">
        <f t="shared" si="8"/>
        <v>1324075.0073199999</v>
      </c>
      <c r="H359" s="2">
        <f t="shared" si="9"/>
        <v>0.44999999995343387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15500</v>
      </c>
      <c r="E360" s="1">
        <v>0</v>
      </c>
      <c r="F360" s="1">
        <v>0</v>
      </c>
      <c r="G360" s="2">
        <f t="shared" si="8"/>
        <v>11129</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650871.9</v>
      </c>
      <c r="D361" s="1">
        <f>'PR-RAS'!E366</f>
        <v>1183423.92</v>
      </c>
      <c r="E361" s="1">
        <v>0</v>
      </c>
      <c r="F361" s="1">
        <v>0</v>
      </c>
      <c r="G361" s="2">
        <f t="shared" si="8"/>
        <v>1086379.1063999999</v>
      </c>
      <c r="H361" s="2">
        <f t="shared" si="9"/>
        <v>0.18000000005122274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15000</v>
      </c>
      <c r="E362" s="1">
        <v>0</v>
      </c>
      <c r="F362" s="1">
        <v>0</v>
      </c>
      <c r="G362" s="2">
        <f t="shared" si="8"/>
        <v>10830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268915.65999999997</v>
      </c>
      <c r="D363" s="1">
        <f>'PR-RAS'!E368</f>
        <v>175449.07</v>
      </c>
      <c r="E363" s="1">
        <v>0</v>
      </c>
      <c r="F363" s="1">
        <v>0</v>
      </c>
      <c r="G363" s="2">
        <f t="shared" si="8"/>
        <v>224372.5956</v>
      </c>
      <c r="H363" s="2">
        <f t="shared" si="9"/>
        <v>0.41000000003259629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57639.62</v>
      </c>
      <c r="D364" s="1">
        <f>'PR-RAS'!E369</f>
        <v>109500.67</v>
      </c>
      <c r="E364" s="1">
        <v>0</v>
      </c>
      <c r="F364" s="1">
        <v>0</v>
      </c>
      <c r="G364" s="2">
        <f t="shared" si="8"/>
        <v>100420.66848000001</v>
      </c>
      <c r="H364" s="2">
        <f t="shared" si="9"/>
        <v>0.70999999999912689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532.5</v>
      </c>
      <c r="D365" s="1">
        <f>'PR-RAS'!E370</f>
        <v>0</v>
      </c>
      <c r="E365" s="1">
        <v>0</v>
      </c>
      <c r="F365" s="1">
        <v>0</v>
      </c>
      <c r="G365" s="2">
        <f t="shared" si="8"/>
        <v>193.82999999999998</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2649</v>
      </c>
      <c r="D367" s="1">
        <f>'PR-RAS'!E372</f>
        <v>3968.9</v>
      </c>
      <c r="E367" s="1">
        <v>0</v>
      </c>
      <c r="F367" s="1">
        <v>0</v>
      </c>
      <c r="G367" s="2">
        <f t="shared" si="8"/>
        <v>3874.7687999999998</v>
      </c>
      <c r="H367" s="2">
        <f t="shared" si="9"/>
        <v>9.9999999999909051E-2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54458.12</v>
      </c>
      <c r="D371" s="1">
        <f>'PR-RAS'!E376</f>
        <v>105531.77</v>
      </c>
      <c r="E371" s="1">
        <v>0</v>
      </c>
      <c r="F371" s="1">
        <v>0</v>
      </c>
      <c r="G371" s="2">
        <f t="shared" si="8"/>
        <v>98243.014200000005</v>
      </c>
      <c r="H371" s="2">
        <f t="shared" si="9"/>
        <v>0.34999999999854481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15256.86</v>
      </c>
      <c r="D397" s="1">
        <f>'PR-RAS'!E402</f>
        <v>36227.160000000003</v>
      </c>
      <c r="E397" s="1">
        <v>0</v>
      </c>
      <c r="F397" s="1">
        <v>0</v>
      </c>
      <c r="G397" s="2">
        <f t="shared" si="8"/>
        <v>34733.627280000008</v>
      </c>
      <c r="H397" s="2">
        <f t="shared" si="9"/>
        <v>0.30000000000291038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15256.86</v>
      </c>
      <c r="D398" s="1">
        <f>'PR-RAS'!E403</f>
        <v>36227.160000000003</v>
      </c>
      <c r="E398" s="1">
        <v>0</v>
      </c>
      <c r="F398" s="1">
        <v>0</v>
      </c>
      <c r="G398" s="2">
        <f t="shared" si="8"/>
        <v>34821.338460000006</v>
      </c>
      <c r="H398" s="2">
        <f t="shared" si="9"/>
        <v>0.30000000000291038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916869.73</v>
      </c>
      <c r="D403" s="1">
        <f>'PR-RAS'!E408</f>
        <v>1292302.3999999999</v>
      </c>
      <c r="E403" s="1">
        <v>0</v>
      </c>
      <c r="F403" s="1">
        <v>0</v>
      </c>
      <c r="G403" s="2">
        <f t="shared" si="8"/>
        <v>1407592.7610599999</v>
      </c>
      <c r="H403" s="2">
        <f t="shared" si="9"/>
        <v>0.66999999992549419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1298594.83</v>
      </c>
      <c r="D405" s="1">
        <f>'PR-RAS'!E410</f>
        <v>2215464.56</v>
      </c>
      <c r="E405" s="1">
        <v>0</v>
      </c>
      <c r="F405" s="1">
        <v>0</v>
      </c>
      <c r="G405" s="2">
        <f t="shared" si="8"/>
        <v>2314727.6758000003</v>
      </c>
      <c r="H405" s="2">
        <f t="shared" si="9"/>
        <v>0.60999999986961484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20738.919999999998</v>
      </c>
      <c r="E406" s="1">
        <v>0</v>
      </c>
      <c r="F406" s="1">
        <v>0</v>
      </c>
      <c r="G406" s="2">
        <f t="shared" si="8"/>
        <v>16798.5252</v>
      </c>
      <c r="H406" s="2">
        <f t="shared" si="9"/>
        <v>8.000000000174623E-2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2009329.65</v>
      </c>
      <c r="D407" s="1">
        <f>'PR-RAS'!E412</f>
        <v>3333549.0100000002</v>
      </c>
      <c r="E407" s="1">
        <v>0</v>
      </c>
      <c r="F407" s="1">
        <v>0</v>
      </c>
      <c r="G407" s="2">
        <f t="shared" si="8"/>
        <v>3522629.6340200002</v>
      </c>
      <c r="H407" s="2">
        <f t="shared" si="9"/>
        <v>0.36000000033527613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2063657.57</v>
      </c>
      <c r="D408" s="1">
        <f>'PR-RAS'!E413</f>
        <v>3026335.2199999997</v>
      </c>
      <c r="E408" s="1">
        <v>0</v>
      </c>
      <c r="F408" s="1">
        <v>0</v>
      </c>
      <c r="G408" s="2">
        <f t="shared" si="8"/>
        <v>3303345.5000699996</v>
      </c>
      <c r="H408" s="2">
        <f t="shared" si="9"/>
        <v>0.6499999996740371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307213.7900000005</v>
      </c>
      <c r="E409" s="1">
        <v>0</v>
      </c>
      <c r="F409" s="1">
        <v>0</v>
      </c>
      <c r="G409" s="2">
        <f t="shared" si="8"/>
        <v>250686.45264000038</v>
      </c>
      <c r="H409" s="2">
        <f t="shared" si="9"/>
        <v>0.20999999949708581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54327.920000000158</v>
      </c>
      <c r="D410" s="1">
        <f>'PR-RAS'!E415</f>
        <v>0</v>
      </c>
      <c r="E410" s="1">
        <v>0</v>
      </c>
      <c r="F410" s="1">
        <v>0</v>
      </c>
      <c r="G410" s="2">
        <f t="shared" si="8"/>
        <v>22220.119280000064</v>
      </c>
      <c r="H410" s="2">
        <f t="shared" si="9"/>
        <v>7.9999999841675162E-2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235261.12000000011</v>
      </c>
      <c r="D412" s="1">
        <f>'PR-RAS'!E417</f>
        <v>289589.04000000004</v>
      </c>
      <c r="E412" s="1">
        <v>0</v>
      </c>
      <c r="F412" s="1">
        <v>0</v>
      </c>
      <c r="G412" s="2">
        <f t="shared" si="8"/>
        <v>334734.51120000007</v>
      </c>
      <c r="H412" s="2">
        <f t="shared" si="9"/>
        <v>0.16000000014901161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1652341.58</v>
      </c>
      <c r="D413" s="1">
        <f>'PR-RAS'!E418</f>
        <v>904163.89</v>
      </c>
      <c r="E413" s="1">
        <v>0</v>
      </c>
      <c r="F413" s="1">
        <v>0</v>
      </c>
      <c r="G413" s="2">
        <f t="shared" si="8"/>
        <v>1425795.7763199999</v>
      </c>
      <c r="H413" s="2">
        <f t="shared" si="9"/>
        <v>0.52999999991152436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171299.22</v>
      </c>
      <c r="D414" s="1">
        <f>'PR-RAS'!E420</f>
        <v>423285.72000000003</v>
      </c>
      <c r="E414" s="1">
        <v>0</v>
      </c>
      <c r="F414" s="1">
        <v>0</v>
      </c>
      <c r="G414" s="2">
        <f t="shared" si="8"/>
        <v>420380.58257999999</v>
      </c>
      <c r="H414" s="2">
        <f t="shared" si="9"/>
        <v>0.49999999997089617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3567.95</v>
      </c>
      <c r="D415" s="1">
        <f>'PR-RAS'!E421</f>
        <v>6766.39</v>
      </c>
      <c r="E415" s="1">
        <v>0</v>
      </c>
      <c r="F415" s="1">
        <v>0</v>
      </c>
      <c r="G415" s="2">
        <f t="shared" si="8"/>
        <v>7079.7022199999992</v>
      </c>
      <c r="H415" s="2">
        <f t="shared" si="9"/>
        <v>0.44000000000050932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3567.95</v>
      </c>
      <c r="D421" s="1">
        <f>'PR-RAS'!E427</f>
        <v>6766.39</v>
      </c>
      <c r="E421" s="1">
        <v>0</v>
      </c>
      <c r="F421" s="1">
        <v>0</v>
      </c>
      <c r="G421" s="2">
        <f t="shared" si="8"/>
        <v>7182.3065999999999</v>
      </c>
      <c r="H421" s="2">
        <f t="shared" si="9"/>
        <v>0.44000000000050932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3567.95</v>
      </c>
      <c r="D422" s="1">
        <f>'PR-RAS'!E428</f>
        <v>6766.39</v>
      </c>
      <c r="E422" s="1">
        <v>0</v>
      </c>
      <c r="F422" s="1">
        <v>0</v>
      </c>
      <c r="G422" s="2">
        <f t="shared" si="8"/>
        <v>7199.40733</v>
      </c>
      <c r="H422" s="2">
        <f t="shared" si="9"/>
        <v>0.44000000000050932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167731.26999999999</v>
      </c>
      <c r="D478" s="1">
        <f>'PR-RAS'!E484</f>
        <v>416519.33</v>
      </c>
      <c r="E478" s="1">
        <v>0</v>
      </c>
      <c r="F478" s="1">
        <v>0</v>
      </c>
      <c r="G478" s="2">
        <f t="shared" si="8"/>
        <v>477367.25660999998</v>
      </c>
      <c r="H478" s="2">
        <f t="shared" si="9"/>
        <v>0.60000000000582077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167731.26999999999</v>
      </c>
      <c r="D484" s="1">
        <f>'PR-RAS'!E490</f>
        <v>416519.33</v>
      </c>
      <c r="E484" s="1">
        <v>0</v>
      </c>
      <c r="F484" s="1">
        <v>0</v>
      </c>
      <c r="G484" s="2">
        <f t="shared" si="8"/>
        <v>483371.87618999998</v>
      </c>
      <c r="H484" s="2">
        <f t="shared" si="9"/>
        <v>0.60000000000582077</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167731.26999999999</v>
      </c>
      <c r="D485" s="1">
        <f>'PR-RAS'!E491</f>
        <v>416519.33</v>
      </c>
      <c r="E485" s="1">
        <v>0</v>
      </c>
      <c r="F485" s="1">
        <v>0</v>
      </c>
      <c r="G485" s="2">
        <f t="shared" si="8"/>
        <v>484372.64611999999</v>
      </c>
      <c r="H485" s="2">
        <f t="shared" si="9"/>
        <v>0.60000000000582077</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16955.8</v>
      </c>
      <c r="D522" s="1">
        <f>'PR-RAS'!E528</f>
        <v>23100</v>
      </c>
      <c r="E522" s="1">
        <v>0</v>
      </c>
      <c r="F522" s="1">
        <v>0</v>
      </c>
      <c r="G522" s="2">
        <f t="shared" ref="G522:G809" si="10">(B522/1000)*(C522*1+D522*2)</f>
        <v>32904.171800000004</v>
      </c>
      <c r="H522" s="2">
        <f t="shared" ref="H522:H809" si="11">ABS(C522-ROUND(C522,0))+ABS(D522-ROUND(D522,0))</f>
        <v>0.2000000000007276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16285.8</v>
      </c>
      <c r="D523" s="1">
        <f>'PR-RAS'!E529</f>
        <v>18100</v>
      </c>
      <c r="E523" s="1">
        <v>0</v>
      </c>
      <c r="F523" s="1">
        <v>0</v>
      </c>
      <c r="G523" s="2">
        <f t="shared" si="10"/>
        <v>27397.587600000003</v>
      </c>
      <c r="H523" s="2">
        <f t="shared" si="11"/>
        <v>0.2000000000007276</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16285.8</v>
      </c>
      <c r="D529" s="1">
        <f>'PR-RAS'!E535</f>
        <v>18100</v>
      </c>
      <c r="E529" s="1">
        <v>0</v>
      </c>
      <c r="F529" s="1">
        <v>0</v>
      </c>
      <c r="G529" s="2">
        <f t="shared" si="10"/>
        <v>27712.502400000001</v>
      </c>
      <c r="H529" s="2">
        <f t="shared" si="11"/>
        <v>0.2000000000007276</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16285.8</v>
      </c>
      <c r="D530" s="1">
        <f>'PR-RAS'!E536</f>
        <v>18100</v>
      </c>
      <c r="E530" s="1">
        <v>0</v>
      </c>
      <c r="F530" s="1">
        <v>0</v>
      </c>
      <c r="G530" s="2">
        <f t="shared" si="10"/>
        <v>27764.988200000003</v>
      </c>
      <c r="H530" s="2">
        <f t="shared" si="11"/>
        <v>0.2000000000007276</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670</v>
      </c>
      <c r="D574" s="1">
        <f>'PR-RAS'!E580</f>
        <v>5000</v>
      </c>
      <c r="E574" s="1">
        <v>0</v>
      </c>
      <c r="F574" s="1">
        <v>0</v>
      </c>
      <c r="G574" s="2">
        <f t="shared" si="10"/>
        <v>6113.91</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670</v>
      </c>
      <c r="D579" s="1">
        <f>'PR-RAS'!E585</f>
        <v>5000</v>
      </c>
      <c r="E579" s="1">
        <v>0</v>
      </c>
      <c r="F579" s="1">
        <v>0</v>
      </c>
      <c r="G579" s="2">
        <f t="shared" si="10"/>
        <v>6167.2599999999993</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670</v>
      </c>
      <c r="D580" s="1">
        <f>'PR-RAS'!E586</f>
        <v>5000</v>
      </c>
      <c r="E580" s="1">
        <v>0</v>
      </c>
      <c r="F580" s="1">
        <v>0</v>
      </c>
      <c r="G580" s="2">
        <f t="shared" si="10"/>
        <v>6177.9299999999994</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154343.42000000001</v>
      </c>
      <c r="D629" s="1">
        <f>'PR-RAS'!E635</f>
        <v>400185.72000000003</v>
      </c>
      <c r="E629" s="1">
        <v>0</v>
      </c>
      <c r="F629" s="1">
        <v>0</v>
      </c>
      <c r="G629" s="2">
        <f t="shared" si="10"/>
        <v>599560.93208000006</v>
      </c>
      <c r="H629" s="2">
        <f t="shared" si="11"/>
        <v>0.6999999999825377</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202256.29</v>
      </c>
      <c r="D631" s="1">
        <f>'PR-RAS'!E637</f>
        <v>356599.71</v>
      </c>
      <c r="E631" s="1">
        <v>0</v>
      </c>
      <c r="F631" s="1">
        <v>0</v>
      </c>
      <c r="G631" s="2">
        <f t="shared" si="10"/>
        <v>576737.09730000002</v>
      </c>
      <c r="H631" s="2">
        <f t="shared" si="11"/>
        <v>0.57999999998719431</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2180628.87</v>
      </c>
      <c r="D633" s="1">
        <f>'PR-RAS'!E639</f>
        <v>3756834.7300000004</v>
      </c>
      <c r="E633" s="1">
        <v>0</v>
      </c>
      <c r="F633" s="1">
        <v>0</v>
      </c>
      <c r="G633" s="2">
        <f t="shared" si="10"/>
        <v>6126796.5445600012</v>
      </c>
      <c r="H633" s="2">
        <f t="shared" si="11"/>
        <v>0.39999999944120646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2080613.37</v>
      </c>
      <c r="D634" s="1">
        <f>'PR-RAS'!E640</f>
        <v>3049435.2199999997</v>
      </c>
      <c r="E634" s="1">
        <v>0</v>
      </c>
      <c r="F634" s="1">
        <v>0</v>
      </c>
      <c r="G634" s="2">
        <f t="shared" si="10"/>
        <v>5177613.2517299997</v>
      </c>
      <c r="H634" s="2">
        <f t="shared" si="11"/>
        <v>0.58999999985098839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100015.5</v>
      </c>
      <c r="D635" s="1">
        <f>'PR-RAS'!E641</f>
        <v>707399.51000000071</v>
      </c>
      <c r="E635" s="1">
        <v>0</v>
      </c>
      <c r="F635" s="1">
        <v>0</v>
      </c>
      <c r="G635" s="2">
        <f t="shared" si="10"/>
        <v>960392.4056800009</v>
      </c>
      <c r="H635" s="2">
        <f t="shared" si="11"/>
        <v>0.98999999929219484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67010.669999999984</v>
      </c>
      <c r="E637" s="1">
        <v>0</v>
      </c>
      <c r="F637" s="1">
        <v>0</v>
      </c>
      <c r="G637" s="2">
        <f t="shared" si="10"/>
        <v>85237.57223999998</v>
      </c>
      <c r="H637" s="2">
        <f t="shared" si="11"/>
        <v>0.33000000001629815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33004.830000000104</v>
      </c>
      <c r="D638" s="1">
        <f>'PR-RAS'!E644</f>
        <v>0</v>
      </c>
      <c r="E638" s="1">
        <v>0</v>
      </c>
      <c r="F638" s="1">
        <v>0</v>
      </c>
      <c r="G638" s="2">
        <f t="shared" si="10"/>
        <v>21024.076710000067</v>
      </c>
      <c r="H638" s="2">
        <f t="shared" si="11"/>
        <v>0.16999999989639036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67010.669999999896</v>
      </c>
      <c r="D639" s="1">
        <f>'PR-RAS'!E645</f>
        <v>774410.18000000063</v>
      </c>
      <c r="E639" s="1">
        <v>0</v>
      </c>
      <c r="F639" s="1">
        <v>0</v>
      </c>
      <c r="G639" s="2">
        <f t="shared" si="10"/>
        <v>1030900.1971400008</v>
      </c>
      <c r="H639" s="2">
        <f t="shared" si="11"/>
        <v>0.51000000073690899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24960.31</v>
      </c>
      <c r="D642" s="1">
        <f>'PR-RAS'!E649</f>
        <v>138962.12</v>
      </c>
      <c r="E642" s="1">
        <v>0</v>
      </c>
      <c r="F642" s="1">
        <v>0</v>
      </c>
      <c r="G642" s="2">
        <f t="shared" si="10"/>
        <v>194148.99655000001</v>
      </c>
      <c r="H642" s="2">
        <f t="shared" si="11"/>
        <v>0.42999999999665306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2107772.5299999998</v>
      </c>
      <c r="D643" s="1">
        <f>'PR-RAS'!E650</f>
        <v>3438753.68</v>
      </c>
      <c r="E643" s="1">
        <v>0</v>
      </c>
      <c r="F643" s="1">
        <v>0</v>
      </c>
      <c r="G643" s="2">
        <f t="shared" si="10"/>
        <v>5768549.6893800003</v>
      </c>
      <c r="H643" s="2">
        <f t="shared" si="11"/>
        <v>0.7900000000372529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1993770.72</v>
      </c>
      <c r="D644" s="1">
        <f>'PR-RAS'!E651</f>
        <v>2718379.85</v>
      </c>
      <c r="E644" s="1">
        <v>0</v>
      </c>
      <c r="F644" s="1">
        <v>0</v>
      </c>
      <c r="G644" s="2">
        <f t="shared" si="10"/>
        <v>4777831.06006</v>
      </c>
      <c r="H644" s="2">
        <f t="shared" si="11"/>
        <v>0.42999999993480742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138962.11999999988</v>
      </c>
      <c r="D645" s="1">
        <f>'PR-RAS'!E652</f>
        <v>859335.95000000019</v>
      </c>
      <c r="E645" s="1">
        <v>0</v>
      </c>
      <c r="F645" s="1">
        <v>0</v>
      </c>
      <c r="G645" s="2">
        <f t="shared" si="10"/>
        <v>1196316.3088800001</v>
      </c>
      <c r="H645" s="2">
        <f t="shared" si="11"/>
        <v>0.16999999969266355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11</v>
      </c>
      <c r="E646" s="1">
        <v>0</v>
      </c>
      <c r="F646" s="1">
        <v>0</v>
      </c>
      <c r="G646" s="2">
        <f t="shared" si="10"/>
        <v>18.060000000000002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11</v>
      </c>
      <c r="E648" s="1">
        <v>0</v>
      </c>
      <c r="F648" s="1">
        <v>0</v>
      </c>
      <c r="G648" s="2">
        <f t="shared" si="10"/>
        <v>18.116</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54.22</v>
      </c>
      <c r="D651" s="1">
        <f>'PR-RAS'!E658</f>
        <v>51.87</v>
      </c>
      <c r="E651" s="1">
        <v>0</v>
      </c>
      <c r="F651" s="1">
        <v>0</v>
      </c>
      <c r="G651" s="2">
        <f t="shared" si="10"/>
        <v>102.67399999999999</v>
      </c>
      <c r="H651" s="2">
        <f t="shared" si="11"/>
        <v>0.35000000000000142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53.08</v>
      </c>
      <c r="E653" s="1">
        <v>0</v>
      </c>
      <c r="F653" s="1">
        <v>0</v>
      </c>
      <c r="G653" s="2">
        <f t="shared" si="10"/>
        <v>69.216319999999996</v>
      </c>
      <c r="H653" s="2">
        <f t="shared" si="11"/>
        <v>7.9999999999998295E-2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698.8</v>
      </c>
      <c r="D654" s="1">
        <f>'PR-RAS'!E661</f>
        <v>800</v>
      </c>
      <c r="E654" s="1">
        <v>0</v>
      </c>
      <c r="F654" s="1">
        <v>0</v>
      </c>
      <c r="G654" s="2">
        <f t="shared" si="10"/>
        <v>1501.1164000000001</v>
      </c>
      <c r="H654" s="2">
        <f t="shared" si="11"/>
        <v>0.20000000000004547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1138.54</v>
      </c>
      <c r="D655" s="1">
        <f>'PR-RAS'!E662</f>
        <v>975</v>
      </c>
      <c r="E655" s="1">
        <v>0</v>
      </c>
      <c r="F655" s="1">
        <v>0</v>
      </c>
      <c r="G655" s="2">
        <f t="shared" si="10"/>
        <v>2019.90516</v>
      </c>
      <c r="H655" s="2">
        <f t="shared" si="11"/>
        <v>0.46000000000003638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136168.63</v>
      </c>
      <c r="D658" s="1">
        <f>'PR-RAS'!E665</f>
        <v>708226.78</v>
      </c>
      <c r="E658" s="1">
        <v>0</v>
      </c>
      <c r="F658" s="1">
        <v>0</v>
      </c>
      <c r="G658" s="2">
        <f t="shared" si="10"/>
        <v>1020072.77883</v>
      </c>
      <c r="H658" s="2">
        <f t="shared" si="11"/>
        <v>0.58999999996740371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36937.18</v>
      </c>
      <c r="D659" s="1">
        <f>'PR-RAS'!E666</f>
        <v>37900</v>
      </c>
      <c r="E659" s="1">
        <v>0</v>
      </c>
      <c r="F659" s="1">
        <v>0</v>
      </c>
      <c r="G659" s="2">
        <f t="shared" si="10"/>
        <v>74181.064440000002</v>
      </c>
      <c r="H659" s="2">
        <f t="shared" si="11"/>
        <v>0.18000000000029104</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4975.12</v>
      </c>
      <c r="D662" s="1">
        <f>'PR-RAS'!E669</f>
        <v>6029.12</v>
      </c>
      <c r="E662" s="1">
        <v>0</v>
      </c>
      <c r="F662" s="1">
        <v>0</v>
      </c>
      <c r="G662" s="2">
        <f t="shared" si="10"/>
        <v>11259.05096</v>
      </c>
      <c r="H662" s="2">
        <f t="shared" si="11"/>
        <v>0.23999999999978172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29415.83</v>
      </c>
      <c r="D687" s="1">
        <f>'PR-RAS'!E694</f>
        <v>10947.23</v>
      </c>
      <c r="E687" s="1">
        <v>0</v>
      </c>
      <c r="F687" s="1">
        <v>0</v>
      </c>
      <c r="G687" s="2">
        <f t="shared" si="10"/>
        <v>35198.858940000006</v>
      </c>
      <c r="H687" s="2">
        <f t="shared" si="11"/>
        <v>0.39999999999781721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289960.87</v>
      </c>
      <c r="D691" s="1">
        <f>'PR-RAS'!E698</f>
        <v>272347.2</v>
      </c>
      <c r="E691" s="1">
        <v>0</v>
      </c>
      <c r="F691" s="1">
        <v>0</v>
      </c>
      <c r="G691" s="2">
        <f t="shared" si="10"/>
        <v>575912.13630000001</v>
      </c>
      <c r="H691" s="2">
        <f t="shared" si="11"/>
        <v>0.33000000001629815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398.17</v>
      </c>
      <c r="D710" s="1">
        <f>'PR-RAS'!E717</f>
        <v>958.17</v>
      </c>
      <c r="E710" s="1">
        <v>0</v>
      </c>
      <c r="F710" s="1">
        <v>0</v>
      </c>
      <c r="G710" s="2">
        <f t="shared" si="10"/>
        <v>1640.9875899999997</v>
      </c>
      <c r="H710" s="2">
        <f t="shared" si="11"/>
        <v>0.33999999999997499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1197.68</v>
      </c>
      <c r="D711" s="1">
        <f>'PR-RAS'!E718</f>
        <v>1189.42</v>
      </c>
      <c r="E711" s="1">
        <v>0</v>
      </c>
      <c r="F711" s="1">
        <v>0</v>
      </c>
      <c r="G711" s="2">
        <f t="shared" si="10"/>
        <v>2539.3292000000001</v>
      </c>
      <c r="H711" s="2">
        <f t="shared" si="11"/>
        <v>0.74000000000000909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90.08</v>
      </c>
      <c r="D713" s="1">
        <f>'PR-RAS'!E720</f>
        <v>2430.84</v>
      </c>
      <c r="E713" s="1">
        <v>0</v>
      </c>
      <c r="F713" s="1">
        <v>0</v>
      </c>
      <c r="G713" s="2">
        <f t="shared" si="10"/>
        <v>3525.6531199999999</v>
      </c>
      <c r="H713" s="2">
        <f t="shared" si="11"/>
        <v>0.23999999999985278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4002.51</v>
      </c>
      <c r="E714" s="1">
        <v>0</v>
      </c>
      <c r="F714" s="1">
        <v>0</v>
      </c>
      <c r="G714" s="2">
        <f t="shared" si="10"/>
        <v>5707.5792600000004</v>
      </c>
      <c r="H714" s="2">
        <f t="shared" si="11"/>
        <v>0.48999999999978172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9477.2199999999993</v>
      </c>
      <c r="D715" s="1">
        <f>'PR-RAS'!E722</f>
        <v>16111.38</v>
      </c>
      <c r="E715" s="1">
        <v>0</v>
      </c>
      <c r="F715" s="1">
        <v>0</v>
      </c>
      <c r="G715" s="2">
        <f t="shared" si="10"/>
        <v>29773.785719999996</v>
      </c>
      <c r="H715" s="2">
        <f t="shared" si="11"/>
        <v>0.59999999999854481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17373.25</v>
      </c>
      <c r="D718" s="1">
        <f>'PR-RAS'!E725</f>
        <v>32838.93</v>
      </c>
      <c r="E718" s="1">
        <v>0</v>
      </c>
      <c r="F718" s="1">
        <v>0</v>
      </c>
      <c r="G718" s="2">
        <f t="shared" si="10"/>
        <v>59547.64587</v>
      </c>
      <c r="H718" s="2">
        <f t="shared" si="11"/>
        <v>0.31999999999970896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3158.8</v>
      </c>
      <c r="D735" s="1">
        <f>'PR-RAS'!E742</f>
        <v>7658.98</v>
      </c>
      <c r="E735" s="1">
        <v>0</v>
      </c>
      <c r="F735" s="1">
        <v>0</v>
      </c>
      <c r="G735" s="2">
        <f t="shared" si="10"/>
        <v>13561.941839999998</v>
      </c>
      <c r="H735" s="2">
        <f t="shared" si="11"/>
        <v>0.22000000000025466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291.10000000000002</v>
      </c>
      <c r="D757" s="1">
        <f>'PR-RAS'!E764</f>
        <v>297</v>
      </c>
      <c r="E757" s="1">
        <v>0</v>
      </c>
      <c r="F757" s="1">
        <v>0</v>
      </c>
      <c r="G757" s="2">
        <f t="shared" si="10"/>
        <v>669.13560000000007</v>
      </c>
      <c r="H757" s="2">
        <f t="shared" si="11"/>
        <v>0.10000000000002274</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120947.39</v>
      </c>
      <c r="D809" s="1">
        <f>'PR-RAS'!E816</f>
        <v>153818.56</v>
      </c>
      <c r="E809" s="1">
        <v>0</v>
      </c>
      <c r="F809" s="1">
        <v>0</v>
      </c>
      <c r="G809" s="2">
        <f t="shared" si="10"/>
        <v>346296.28408000001</v>
      </c>
      <c r="H809" s="2">
        <f t="shared" si="11"/>
        <v>0.83000000000174623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299.97000000000003</v>
      </c>
      <c r="D810" s="1">
        <f>'PR-RAS'!E817</f>
        <v>1994.5</v>
      </c>
      <c r="E810" s="1">
        <v>0</v>
      </c>
      <c r="F810" s="1">
        <v>0</v>
      </c>
      <c r="G810" s="2">
        <f t="shared" ref="G810:G983" si="18">(B810/1000)*(C810*1+D810*2)</f>
        <v>3469.7767300000005</v>
      </c>
      <c r="H810" s="2">
        <f t="shared" ref="H810:H1067" si="19">ABS(C810-ROUND(C810,0))+ABS(D810-ROUND(D810,0))</f>
        <v>0.52999999999997272</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15891.96</v>
      </c>
      <c r="D816" s="1">
        <f>'PR-RAS'!E823</f>
        <v>37390</v>
      </c>
      <c r="E816" s="1">
        <v>0</v>
      </c>
      <c r="F816" s="1">
        <v>0</v>
      </c>
      <c r="G816" s="2">
        <f t="shared" si="18"/>
        <v>73897.647399999987</v>
      </c>
      <c r="H816" s="2">
        <f t="shared" si="19"/>
        <v>4.0000000000873115E-2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6152.06</v>
      </c>
      <c r="D818" s="1">
        <f>'PR-RAS'!E825</f>
        <v>7233.74</v>
      </c>
      <c r="E818" s="1">
        <v>0</v>
      </c>
      <c r="F818" s="1">
        <v>0</v>
      </c>
      <c r="G818" s="2">
        <f t="shared" si="18"/>
        <v>16846.16418</v>
      </c>
      <c r="H818" s="2">
        <f t="shared" si="19"/>
        <v>0.32000000000061846</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2202.8000000000002</v>
      </c>
      <c r="D820" s="1">
        <f>'PR-RAS'!E827</f>
        <v>0</v>
      </c>
      <c r="E820" s="1">
        <v>0</v>
      </c>
      <c r="F820" s="1">
        <v>0</v>
      </c>
      <c r="G820" s="2">
        <f t="shared" si="18"/>
        <v>1804.0932</v>
      </c>
      <c r="H820" s="2">
        <f t="shared" si="19"/>
        <v>0.1999999999998181</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27282.240000000002</v>
      </c>
      <c r="D821" s="1">
        <f>'PR-RAS'!E828</f>
        <v>31733.84</v>
      </c>
      <c r="E821" s="1">
        <v>0</v>
      </c>
      <c r="F821" s="1">
        <v>0</v>
      </c>
      <c r="G821" s="2">
        <f t="shared" si="18"/>
        <v>74414.934399999998</v>
      </c>
      <c r="H821" s="2">
        <f t="shared" si="19"/>
        <v>0.40000000000145519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982.16</v>
      </c>
      <c r="D822" s="1">
        <f>'PR-RAS'!E829</f>
        <v>0</v>
      </c>
      <c r="E822" s="1">
        <v>0</v>
      </c>
      <c r="F822" s="1">
        <v>0</v>
      </c>
      <c r="G822" s="2">
        <f t="shared" si="18"/>
        <v>806.35335999999995</v>
      </c>
      <c r="H822" s="2">
        <f t="shared" si="19"/>
        <v>0.15999999999996817</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27618.84</v>
      </c>
      <c r="D823" s="1">
        <f>'PR-RAS'!E830</f>
        <v>84036.9</v>
      </c>
      <c r="E823" s="1">
        <v>0</v>
      </c>
      <c r="F823" s="1">
        <v>0</v>
      </c>
      <c r="G823" s="2">
        <f t="shared" si="18"/>
        <v>160859.35007999997</v>
      </c>
      <c r="H823" s="2">
        <f t="shared" si="19"/>
        <v>0.26000000000567525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3567.95</v>
      </c>
      <c r="D839" s="1">
        <f>'PR-RAS'!E846</f>
        <v>6766.39</v>
      </c>
      <c r="E839" s="1">
        <v>0</v>
      </c>
      <c r="F839" s="1">
        <v>0</v>
      </c>
      <c r="G839" s="2">
        <f t="shared" si="18"/>
        <v>14330.41174</v>
      </c>
      <c r="H839" s="2">
        <f t="shared" si="19"/>
        <v>0.44000000000050932</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167731.26999999999</v>
      </c>
      <c r="D872" s="1">
        <f>'PR-RAS'!E879</f>
        <v>416519.33</v>
      </c>
      <c r="E872" s="1">
        <v>0</v>
      </c>
      <c r="F872" s="1">
        <v>0</v>
      </c>
      <c r="G872" s="2">
        <f t="shared" si="18"/>
        <v>871670.60903000005</v>
      </c>
      <c r="H872" s="2">
        <f t="shared" si="19"/>
        <v>0.60000000000582077</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16285.8</v>
      </c>
      <c r="D908" s="1">
        <f>'PR-RAS'!E915</f>
        <v>0</v>
      </c>
      <c r="E908" s="1">
        <v>0</v>
      </c>
      <c r="F908" s="1">
        <v>0</v>
      </c>
      <c r="G908" s="2">
        <f t="shared" si="18"/>
        <v>14771.220600000001</v>
      </c>
      <c r="H908" s="2">
        <f t="shared" si="19"/>
        <v>0.2000000000007276</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7742450.2699999996</v>
      </c>
      <c r="D984" s="6">
        <f>BILANCA!E6</f>
        <v>8836475.3099999987</v>
      </c>
      <c r="E984" s="6">
        <v>0</v>
      </c>
      <c r="F984" s="6">
        <v>0</v>
      </c>
      <c r="G984" s="7">
        <f t="shared" ref="G984:G1241" si="22">B984/1000*C984+B984/500*D984</f>
        <v>25415.400889999997</v>
      </c>
      <c r="H984" s="7">
        <f t="shared" si="19"/>
        <v>0.57999999821186066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5815239.1499999994</v>
      </c>
      <c r="D985" s="1">
        <f>BILANCA!E7</f>
        <v>6916034.2499999991</v>
      </c>
      <c r="E985" s="1">
        <v>0</v>
      </c>
      <c r="F985" s="1">
        <v>0</v>
      </c>
      <c r="G985" s="2">
        <f t="shared" si="22"/>
        <v>39294.61529999999</v>
      </c>
      <c r="H985" s="2">
        <f t="shared" si="19"/>
        <v>0.39999999850988388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1273963.5900000001</v>
      </c>
      <c r="D986" s="1">
        <f>BILANCA!E8</f>
        <v>1273963.5900000001</v>
      </c>
      <c r="E986" s="1">
        <v>0</v>
      </c>
      <c r="F986" s="1">
        <v>0</v>
      </c>
      <c r="G986" s="2">
        <f t="shared" si="22"/>
        <v>11465.672310000002</v>
      </c>
      <c r="H986" s="2">
        <f t="shared" si="19"/>
        <v>0.81999999983236194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1263818.5900000001</v>
      </c>
      <c r="D987" s="1">
        <f>BILANCA!E9</f>
        <v>1263818.5900000001</v>
      </c>
      <c r="E987" s="1">
        <v>0</v>
      </c>
      <c r="F987" s="1">
        <v>0</v>
      </c>
      <c r="G987" s="2">
        <f t="shared" si="22"/>
        <v>15165.823080000002</v>
      </c>
      <c r="H987" s="2">
        <f t="shared" si="19"/>
        <v>0.81999999983236194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10145</v>
      </c>
      <c r="D988" s="1">
        <f>BILANCA!E10</f>
        <v>10145</v>
      </c>
      <c r="E988" s="1">
        <v>0</v>
      </c>
      <c r="F988" s="1">
        <v>0</v>
      </c>
      <c r="G988" s="2">
        <f t="shared" si="22"/>
        <v>152.17500000000001</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4463964.84</v>
      </c>
      <c r="D990" s="1">
        <f>BILANCA!E12</f>
        <v>5415574.4499999993</v>
      </c>
      <c r="E990" s="1">
        <v>0</v>
      </c>
      <c r="F990" s="1">
        <v>0</v>
      </c>
      <c r="G990" s="2">
        <f t="shared" si="22"/>
        <v>107065.79617999999</v>
      </c>
      <c r="H990" s="2">
        <f t="shared" si="19"/>
        <v>0.60999999940395355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4386758.93</v>
      </c>
      <c r="D991" s="1">
        <f>BILANCA!E13</f>
        <v>5283859.7499999991</v>
      </c>
      <c r="E991" s="1">
        <v>0</v>
      </c>
      <c r="F991" s="1">
        <v>0</v>
      </c>
      <c r="G991" s="2">
        <f t="shared" si="22"/>
        <v>119635.82743999999</v>
      </c>
      <c r="H991" s="2">
        <f t="shared" si="19"/>
        <v>0.3200000012293458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3519001.52</v>
      </c>
      <c r="D993" s="1">
        <f>BILANCA!E15</f>
        <v>4652536.0599999996</v>
      </c>
      <c r="E993" s="1">
        <v>0</v>
      </c>
      <c r="F993" s="1">
        <v>0</v>
      </c>
      <c r="G993" s="2">
        <f t="shared" si="22"/>
        <v>128240.73639999999</v>
      </c>
      <c r="H993" s="2">
        <f t="shared" si="19"/>
        <v>0.53999999957159162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2063924.94</v>
      </c>
      <c r="D994" s="1">
        <f>BILANCA!E16</f>
        <v>2134241.8199999998</v>
      </c>
      <c r="E994" s="1">
        <v>0</v>
      </c>
      <c r="F994" s="1">
        <v>0</v>
      </c>
      <c r="G994" s="2">
        <f t="shared" si="22"/>
        <v>69656.494379999989</v>
      </c>
      <c r="H994" s="2">
        <f t="shared" si="19"/>
        <v>0.24000000022351742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380367.56</v>
      </c>
      <c r="D995" s="1">
        <f>BILANCA!E17</f>
        <v>430226.73</v>
      </c>
      <c r="E995" s="1">
        <v>0</v>
      </c>
      <c r="F995" s="1">
        <v>0</v>
      </c>
      <c r="G995" s="2">
        <f t="shared" si="22"/>
        <v>14889.85224</v>
      </c>
      <c r="H995" s="2">
        <f t="shared" si="19"/>
        <v>0.71000000002095476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1576535.09</v>
      </c>
      <c r="D996" s="1">
        <f>BILANCA!E18</f>
        <v>1933144.86</v>
      </c>
      <c r="E996" s="1">
        <v>0</v>
      </c>
      <c r="F996" s="1">
        <v>0</v>
      </c>
      <c r="G996" s="2">
        <f t="shared" si="22"/>
        <v>70756.722529999999</v>
      </c>
      <c r="H996" s="2">
        <f t="shared" si="19"/>
        <v>0.22999999998137355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50739.969999999972</v>
      </c>
      <c r="D997" s="1">
        <f>BILANCA!E19</f>
        <v>107903.20999999996</v>
      </c>
      <c r="E997" s="1">
        <v>0</v>
      </c>
      <c r="F997" s="1">
        <v>0</v>
      </c>
      <c r="G997" s="2">
        <f t="shared" si="22"/>
        <v>3731.6494599999987</v>
      </c>
      <c r="H997" s="2">
        <f t="shared" si="19"/>
        <v>0.23999999999068677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44139.57</v>
      </c>
      <c r="D998" s="1">
        <f>BILANCA!E20</f>
        <v>44139.57</v>
      </c>
      <c r="E998" s="1">
        <v>0</v>
      </c>
      <c r="F998" s="1">
        <v>0</v>
      </c>
      <c r="G998" s="2">
        <f t="shared" si="22"/>
        <v>1986.2806499999997</v>
      </c>
      <c r="H998" s="2">
        <f t="shared" si="19"/>
        <v>0.86000000000058208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1185.21</v>
      </c>
      <c r="D999" s="1">
        <f>BILANCA!E21</f>
        <v>1185.21</v>
      </c>
      <c r="E999" s="1">
        <v>0</v>
      </c>
      <c r="F999" s="1">
        <v>0</v>
      </c>
      <c r="G999" s="2">
        <f t="shared" si="22"/>
        <v>56.890080000000005</v>
      </c>
      <c r="H999" s="2">
        <f t="shared" si="19"/>
        <v>0.42000000000007276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8998.68</v>
      </c>
      <c r="D1000" s="1">
        <f>BILANCA!E22</f>
        <v>8998.68</v>
      </c>
      <c r="E1000" s="1">
        <v>0</v>
      </c>
      <c r="F1000" s="1">
        <v>0</v>
      </c>
      <c r="G1000" s="2">
        <f t="shared" si="22"/>
        <v>458.93268</v>
      </c>
      <c r="H1000" s="2">
        <f t="shared" si="19"/>
        <v>0.63999999999941792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3651.07</v>
      </c>
      <c r="D1003" s="1">
        <f>BILANCA!E25</f>
        <v>3651.07</v>
      </c>
      <c r="E1003" s="1">
        <v>0</v>
      </c>
      <c r="F1003" s="1">
        <v>0</v>
      </c>
      <c r="G1003" s="2">
        <f t="shared" si="22"/>
        <v>219.0642</v>
      </c>
      <c r="H1003" s="2">
        <f t="shared" si="19"/>
        <v>0.14000000000032742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262552.05</v>
      </c>
      <c r="D1004" s="1">
        <f>BILANCA!E26</f>
        <v>373163.66</v>
      </c>
      <c r="E1004" s="1">
        <v>0</v>
      </c>
      <c r="F1004" s="1">
        <v>0</v>
      </c>
      <c r="G1004" s="2">
        <f t="shared" si="22"/>
        <v>21186.466769999999</v>
      </c>
      <c r="H1004" s="2">
        <f t="shared" si="19"/>
        <v>0.39000000001396984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269786.61</v>
      </c>
      <c r="D1006" s="1">
        <f>BILANCA!E28</f>
        <v>323234.98</v>
      </c>
      <c r="E1006" s="1">
        <v>0</v>
      </c>
      <c r="F1006" s="1">
        <v>0</v>
      </c>
      <c r="G1006" s="2">
        <f t="shared" si="22"/>
        <v>21073.901109999999</v>
      </c>
      <c r="H1006" s="2">
        <f t="shared" si="19"/>
        <v>0.41000000003259629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2654.4500000000007</v>
      </c>
      <c r="D1007" s="1">
        <f>BILANCA!E29</f>
        <v>0</v>
      </c>
      <c r="E1007" s="1">
        <v>0</v>
      </c>
      <c r="F1007" s="1">
        <v>0</v>
      </c>
      <c r="G1007" s="2">
        <f t="shared" si="22"/>
        <v>63.706800000000015</v>
      </c>
      <c r="H1007" s="2">
        <f t="shared" si="19"/>
        <v>0.4500000000007276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21235.65</v>
      </c>
      <c r="D1008" s="1">
        <f>BILANCA!E30</f>
        <v>21235.65</v>
      </c>
      <c r="E1008" s="1">
        <v>0</v>
      </c>
      <c r="F1008" s="1">
        <v>0</v>
      </c>
      <c r="G1008" s="2">
        <f t="shared" si="22"/>
        <v>1592.6737499999999</v>
      </c>
      <c r="H1008" s="2">
        <f t="shared" si="19"/>
        <v>0.69999999999708962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18581.2</v>
      </c>
      <c r="D1012" s="1">
        <f>BILANCA!E34</f>
        <v>21235.65</v>
      </c>
      <c r="E1012" s="1">
        <v>0</v>
      </c>
      <c r="F1012" s="1">
        <v>0</v>
      </c>
      <c r="G1012" s="2">
        <f t="shared" si="22"/>
        <v>1770.5225000000003</v>
      </c>
      <c r="H1012" s="2">
        <f t="shared" si="19"/>
        <v>0.5499999999992724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10597.61</v>
      </c>
      <c r="D1013" s="1">
        <f>BILANCA!E35</f>
        <v>10597.61</v>
      </c>
      <c r="E1013" s="1">
        <v>0</v>
      </c>
      <c r="F1013" s="1">
        <v>0</v>
      </c>
      <c r="G1013" s="2">
        <f t="shared" si="22"/>
        <v>953.78489999999988</v>
      </c>
      <c r="H1013" s="2">
        <f t="shared" si="19"/>
        <v>0.77999999999883585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10597.61</v>
      </c>
      <c r="D1015" s="1">
        <f>BILANCA!E37</f>
        <v>10597.61</v>
      </c>
      <c r="E1015" s="1">
        <v>0</v>
      </c>
      <c r="F1015" s="1">
        <v>0</v>
      </c>
      <c r="G1015" s="2">
        <f t="shared" si="22"/>
        <v>1017.3705600000001</v>
      </c>
      <c r="H1015" s="2">
        <f t="shared" si="19"/>
        <v>0.77999999999883585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13213.880000000001</v>
      </c>
      <c r="D1023" s="1">
        <f>BILANCA!E45</f>
        <v>13213.880000000001</v>
      </c>
      <c r="E1023" s="1">
        <v>0</v>
      </c>
      <c r="F1023" s="1">
        <v>0</v>
      </c>
      <c r="G1023" s="2">
        <f t="shared" si="22"/>
        <v>1585.6656</v>
      </c>
      <c r="H1023" s="2">
        <f t="shared" si="19"/>
        <v>0.23999999999796273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5397.26</v>
      </c>
      <c r="D1025" s="1">
        <f>BILANCA!E47</f>
        <v>5397.26</v>
      </c>
      <c r="E1025" s="1">
        <v>0</v>
      </c>
      <c r="F1025" s="1">
        <v>0</v>
      </c>
      <c r="G1025" s="2">
        <f t="shared" si="22"/>
        <v>680.0547600000001</v>
      </c>
      <c r="H1025" s="2">
        <f t="shared" si="19"/>
        <v>0.52000000000043656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10866.68</v>
      </c>
      <c r="D1026" s="1">
        <f>BILANCA!E48</f>
        <v>10866.68</v>
      </c>
      <c r="E1026" s="1">
        <v>0</v>
      </c>
      <c r="F1026" s="1">
        <v>0</v>
      </c>
      <c r="G1026" s="2">
        <f t="shared" si="22"/>
        <v>1401.8017199999999</v>
      </c>
      <c r="H1026" s="2">
        <f t="shared" si="19"/>
        <v>0.63999999999941792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3050.06</v>
      </c>
      <c r="D1028" s="1">
        <f>BILANCA!E50</f>
        <v>3050.06</v>
      </c>
      <c r="E1028" s="1">
        <v>0</v>
      </c>
      <c r="F1028" s="1">
        <v>0</v>
      </c>
      <c r="G1028" s="2">
        <f t="shared" si="22"/>
        <v>411.75810000000001</v>
      </c>
      <c r="H1028" s="2">
        <f t="shared" si="19"/>
        <v>0.11999999999989086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45652.17</v>
      </c>
      <c r="D1032" s="1">
        <f>BILANCA!E54</f>
        <v>71566.48</v>
      </c>
      <c r="E1032" s="1">
        <v>0</v>
      </c>
      <c r="F1032" s="1">
        <v>0</v>
      </c>
      <c r="G1032" s="2">
        <f t="shared" si="22"/>
        <v>9250.4713699999993</v>
      </c>
      <c r="H1032" s="2">
        <f t="shared" si="19"/>
        <v>0.64999999999417923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45652.17</v>
      </c>
      <c r="D1033" s="1">
        <f>BILANCA!E55</f>
        <v>71566.48</v>
      </c>
      <c r="E1033" s="1">
        <v>0</v>
      </c>
      <c r="F1033" s="1">
        <v>0</v>
      </c>
      <c r="G1033" s="2">
        <f t="shared" si="22"/>
        <v>9439.2564999999995</v>
      </c>
      <c r="H1033" s="2">
        <f t="shared" si="19"/>
        <v>0.64999999999417923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77310.720000000001</v>
      </c>
      <c r="D1034" s="1">
        <f>BILANCA!E56</f>
        <v>226496.21</v>
      </c>
      <c r="E1034" s="1">
        <v>0</v>
      </c>
      <c r="F1034" s="1">
        <v>0</v>
      </c>
      <c r="G1034" s="2">
        <f t="shared" si="22"/>
        <v>27045.460139999999</v>
      </c>
      <c r="H1034" s="2">
        <f t="shared" si="19"/>
        <v>0.48999999999068677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77310.720000000001</v>
      </c>
      <c r="D1035" s="1">
        <f>BILANCA!E57</f>
        <v>226496.21</v>
      </c>
      <c r="E1035" s="1">
        <v>0</v>
      </c>
      <c r="F1035" s="1">
        <v>0</v>
      </c>
      <c r="G1035" s="2">
        <f t="shared" si="22"/>
        <v>27575.763279999996</v>
      </c>
      <c r="H1035" s="2">
        <f t="shared" si="19"/>
        <v>0.48999999999068677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1927211.1199999999</v>
      </c>
      <c r="D1046" s="1">
        <f>BILANCA!E68</f>
        <v>1920441.0599999998</v>
      </c>
      <c r="E1046" s="1">
        <v>0</v>
      </c>
      <c r="F1046" s="1">
        <v>0</v>
      </c>
      <c r="G1046" s="2">
        <f t="shared" si="22"/>
        <v>363389.87411999999</v>
      </c>
      <c r="H1046" s="2">
        <f t="shared" si="19"/>
        <v>0.17999999970197678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138962.12</v>
      </c>
      <c r="D1047" s="1">
        <f>BILANCA!E69</f>
        <v>859335.95</v>
      </c>
      <c r="E1047" s="1">
        <v>0</v>
      </c>
      <c r="F1047" s="1">
        <v>0</v>
      </c>
      <c r="G1047" s="2">
        <f t="shared" si="22"/>
        <v>118888.57728</v>
      </c>
      <c r="H1047" s="2">
        <f t="shared" si="19"/>
        <v>0.17000000004190952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138735.53</v>
      </c>
      <c r="D1048" s="1">
        <f>BILANCA!E70</f>
        <v>859283.69</v>
      </c>
      <c r="E1048" s="1">
        <v>0</v>
      </c>
      <c r="F1048" s="1">
        <v>0</v>
      </c>
      <c r="G1048" s="2">
        <f t="shared" si="22"/>
        <v>120724.68914999999</v>
      </c>
      <c r="H1048" s="2">
        <f t="shared" si="19"/>
        <v>0.78000000005704351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138735.53</v>
      </c>
      <c r="D1050" s="1">
        <f>BILANCA!E72</f>
        <v>859283.69</v>
      </c>
      <c r="E1050" s="1">
        <v>0</v>
      </c>
      <c r="F1050" s="1">
        <v>0</v>
      </c>
      <c r="G1050" s="2">
        <f t="shared" si="22"/>
        <v>124439.29497</v>
      </c>
      <c r="H1050" s="2">
        <f t="shared" si="19"/>
        <v>0.78000000005704351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226.59</v>
      </c>
      <c r="D1054" s="1">
        <f>BILANCA!E76</f>
        <v>52.26</v>
      </c>
      <c r="E1054" s="1">
        <v>0</v>
      </c>
      <c r="F1054" s="1">
        <v>0</v>
      </c>
      <c r="G1054" s="2">
        <f t="shared" si="22"/>
        <v>23.508809999999997</v>
      </c>
      <c r="H1054" s="2">
        <f t="shared" si="19"/>
        <v>0.6699999999999946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2576.19</v>
      </c>
      <c r="E1056" s="1">
        <v>0</v>
      </c>
      <c r="F1056" s="1">
        <v>0</v>
      </c>
      <c r="G1056" s="2">
        <f t="shared" si="22"/>
        <v>376.12374</v>
      </c>
      <c r="H1056" s="2">
        <f t="shared" si="19"/>
        <v>0.19000000000005457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2576.19</v>
      </c>
      <c r="E1064" s="1">
        <v>0</v>
      </c>
      <c r="F1064" s="1">
        <v>0</v>
      </c>
      <c r="G1064" s="2">
        <f t="shared" si="22"/>
        <v>417.34278</v>
      </c>
      <c r="H1064" s="2">
        <f t="shared" si="19"/>
        <v>0.19000000000005457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59518.62</v>
      </c>
      <c r="D1065" s="1">
        <f>BILANCA!E87</f>
        <v>80724.08</v>
      </c>
      <c r="E1065" s="1">
        <v>0</v>
      </c>
      <c r="F1065" s="1">
        <v>0</v>
      </c>
      <c r="G1065" s="2">
        <f t="shared" si="22"/>
        <v>18119.275959999999</v>
      </c>
      <c r="H1065" s="2">
        <f t="shared" si="19"/>
        <v>0.45999999999912689</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59518.62</v>
      </c>
      <c r="D1066" s="1">
        <f>BILANCA!E88</f>
        <v>80724.08</v>
      </c>
      <c r="E1066" s="1">
        <v>0</v>
      </c>
      <c r="F1066" s="1">
        <v>0</v>
      </c>
      <c r="G1066" s="2">
        <f t="shared" si="22"/>
        <v>18340.242740000002</v>
      </c>
      <c r="H1066" s="2">
        <f t="shared" si="19"/>
        <v>0.45999999999912689</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59518.62</v>
      </c>
      <c r="D1067" s="1">
        <f>BILANCA!E89</f>
        <v>80724.08</v>
      </c>
      <c r="E1067" s="1">
        <v>0</v>
      </c>
      <c r="F1067" s="1">
        <v>0</v>
      </c>
      <c r="G1067" s="2">
        <f t="shared" si="22"/>
        <v>18561.20952</v>
      </c>
      <c r="H1067" s="2">
        <f t="shared" si="19"/>
        <v>0.45999999999912689</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69765.5</v>
      </c>
      <c r="D1112" s="1">
        <f>BILANCA!E134</f>
        <v>74765.5</v>
      </c>
      <c r="E1112" s="1">
        <v>0</v>
      </c>
      <c r="F1112" s="1">
        <v>0</v>
      </c>
      <c r="G1112" s="2">
        <f t="shared" si="22"/>
        <v>28289.248500000002</v>
      </c>
      <c r="H1112" s="2">
        <f t="shared" si="23"/>
        <v>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69765.5</v>
      </c>
      <c r="D1113" s="1">
        <f>BILANCA!E135</f>
        <v>74765.5</v>
      </c>
      <c r="E1113" s="1">
        <v>0</v>
      </c>
      <c r="F1113" s="1">
        <v>0</v>
      </c>
      <c r="G1113" s="2">
        <f t="shared" si="22"/>
        <v>28508.545000000002</v>
      </c>
      <c r="H1113" s="2">
        <f t="shared" si="23"/>
        <v>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23644.32</v>
      </c>
      <c r="D1117" s="1">
        <f>BILANCA!E139</f>
        <v>28644.32</v>
      </c>
      <c r="E1117" s="1">
        <v>0</v>
      </c>
      <c r="F1117" s="1">
        <v>0</v>
      </c>
      <c r="G1117" s="2">
        <f t="shared" si="22"/>
        <v>10845.016640000002</v>
      </c>
      <c r="H1117" s="2">
        <f t="shared" si="23"/>
        <v>0.63999999999941792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46121.18</v>
      </c>
      <c r="D1119" s="1">
        <f>BILANCA!E141</f>
        <v>46121.18</v>
      </c>
      <c r="E1119" s="1">
        <v>0</v>
      </c>
      <c r="F1119" s="1">
        <v>0</v>
      </c>
      <c r="G1119" s="2">
        <f t="shared" si="22"/>
        <v>18817.441440000002</v>
      </c>
      <c r="H1119" s="2">
        <f t="shared" si="23"/>
        <v>0.36000000000058208</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1632247.38</v>
      </c>
      <c r="D1124" s="1">
        <f>BILANCA!E146</f>
        <v>879423.29</v>
      </c>
      <c r="E1124" s="1">
        <v>0</v>
      </c>
      <c r="F1124" s="1">
        <v>0</v>
      </c>
      <c r="G1124" s="2">
        <f t="shared" si="22"/>
        <v>478144.24835999997</v>
      </c>
      <c r="H1124" s="2">
        <f t="shared" si="23"/>
        <v>0.66999999992549419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63.71</v>
      </c>
      <c r="D1125" s="1">
        <f>BILANCA!E147</f>
        <v>58.39</v>
      </c>
      <c r="E1125" s="1">
        <v>0</v>
      </c>
      <c r="F1125" s="1">
        <v>0</v>
      </c>
      <c r="G1125" s="2">
        <f t="shared" si="22"/>
        <v>25.629579999999997</v>
      </c>
      <c r="H1125" s="2">
        <f t="shared" si="23"/>
        <v>0.67999999999999972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1236065.94</v>
      </c>
      <c r="D1136" s="1">
        <f>BILANCA!E158</f>
        <v>701322.77</v>
      </c>
      <c r="E1136" s="1">
        <v>0</v>
      </c>
      <c r="F1136" s="1">
        <v>0</v>
      </c>
      <c r="G1136" s="2">
        <f t="shared" si="22"/>
        <v>403722.85644</v>
      </c>
      <c r="H1136" s="2">
        <f t="shared" si="23"/>
        <v>0.2900000000372529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394017.35</v>
      </c>
      <c r="D1137" s="1">
        <f>BILANCA!E159</f>
        <v>178042.13</v>
      </c>
      <c r="E1137" s="1">
        <v>0</v>
      </c>
      <c r="F1137" s="1">
        <v>0</v>
      </c>
      <c r="G1137" s="2">
        <f t="shared" si="22"/>
        <v>115515.64794</v>
      </c>
      <c r="H1137" s="2">
        <f t="shared" si="23"/>
        <v>0.47999999998137355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2100.38</v>
      </c>
      <c r="D1140" s="1">
        <f>BILANCA!E162</f>
        <v>0</v>
      </c>
      <c r="E1140" s="1">
        <v>0</v>
      </c>
      <c r="F1140" s="1">
        <v>0</v>
      </c>
      <c r="G1140" s="2">
        <f t="shared" si="22"/>
        <v>329.75966</v>
      </c>
      <c r="H1140" s="2">
        <f t="shared" si="23"/>
        <v>0.38000000000010914</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26717.5</v>
      </c>
      <c r="D1142" s="1">
        <f>BILANCA!E164</f>
        <v>23616.05</v>
      </c>
      <c r="E1142" s="1">
        <v>0</v>
      </c>
      <c r="F1142" s="1">
        <v>0</v>
      </c>
      <c r="G1142" s="2">
        <f t="shared" si="22"/>
        <v>11757.986400000002</v>
      </c>
      <c r="H1142" s="2">
        <f t="shared" si="23"/>
        <v>0.5499999999992724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26717.5</v>
      </c>
      <c r="D1143" s="1">
        <f>BILANCA!E165</f>
        <v>23616.05</v>
      </c>
      <c r="E1143" s="1">
        <v>0</v>
      </c>
      <c r="F1143" s="1">
        <v>0</v>
      </c>
      <c r="G1143" s="2">
        <f t="shared" si="22"/>
        <v>11831.936</v>
      </c>
      <c r="H1143" s="2">
        <f t="shared" si="23"/>
        <v>0.5499999999992724</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7742450.2700000005</v>
      </c>
      <c r="D1152" s="1">
        <f>BILANCA!E175</f>
        <v>8836475.3099999987</v>
      </c>
      <c r="E1152" s="1">
        <v>0</v>
      </c>
      <c r="F1152" s="1">
        <v>0</v>
      </c>
      <c r="G1152" s="2">
        <f t="shared" si="22"/>
        <v>4295202.7504099999</v>
      </c>
      <c r="H1152" s="2">
        <f t="shared" si="23"/>
        <v>0.57999999914318323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518740.29000000004</v>
      </c>
      <c r="D1153" s="1">
        <f>BILANCA!E176</f>
        <v>947208.73</v>
      </c>
      <c r="E1153" s="1">
        <v>0</v>
      </c>
      <c r="F1153" s="1">
        <v>0</v>
      </c>
      <c r="G1153" s="2">
        <f t="shared" si="22"/>
        <v>410236.8175</v>
      </c>
      <c r="H1153" s="2">
        <f t="shared" si="23"/>
        <v>0.56000000005587935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78046.350000000006</v>
      </c>
      <c r="D1154" s="1">
        <f>BILANCA!E177</f>
        <v>77533.460000000006</v>
      </c>
      <c r="E1154" s="1">
        <v>0</v>
      </c>
      <c r="F1154" s="1">
        <v>0</v>
      </c>
      <c r="G1154" s="2">
        <f t="shared" si="22"/>
        <v>39862.369170000005</v>
      </c>
      <c r="H1154" s="2">
        <f t="shared" si="23"/>
        <v>0.81000000001222361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8762.5300000000007</v>
      </c>
      <c r="D1155" s="1">
        <f>BILANCA!E178</f>
        <v>13092.04</v>
      </c>
      <c r="E1155" s="1">
        <v>0</v>
      </c>
      <c r="F1155" s="1">
        <v>0</v>
      </c>
      <c r="G1155" s="2">
        <f t="shared" si="22"/>
        <v>6010.8169200000002</v>
      </c>
      <c r="H1155" s="2">
        <f t="shared" si="23"/>
        <v>0.51000000000021828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51844.33</v>
      </c>
      <c r="D1156" s="1">
        <f>BILANCA!E179</f>
        <v>36814.300000000003</v>
      </c>
      <c r="E1156" s="1">
        <v>0</v>
      </c>
      <c r="F1156" s="1">
        <v>0</v>
      </c>
      <c r="G1156" s="2">
        <f t="shared" si="22"/>
        <v>21706.816889999998</v>
      </c>
      <c r="H1156" s="2">
        <f t="shared" si="23"/>
        <v>0.63000000000465661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3158.8</v>
      </c>
      <c r="D1157" s="1">
        <f>BILANCA!E180</f>
        <v>0</v>
      </c>
      <c r="E1157" s="1">
        <v>0</v>
      </c>
      <c r="F1157" s="1">
        <v>0</v>
      </c>
      <c r="G1157" s="2">
        <f t="shared" si="22"/>
        <v>549.63120000000004</v>
      </c>
      <c r="H1157" s="2">
        <f t="shared" si="23"/>
        <v>0.1999999999998181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3158.8</v>
      </c>
      <c r="D1159" s="1">
        <f>BILANCA!E182</f>
        <v>0</v>
      </c>
      <c r="E1159" s="1">
        <v>0</v>
      </c>
      <c r="F1159" s="1">
        <v>0</v>
      </c>
      <c r="G1159" s="2">
        <f t="shared" si="22"/>
        <v>555.94880000000001</v>
      </c>
      <c r="H1159" s="2">
        <f t="shared" si="23"/>
        <v>0.1999999999998181</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9499.1299999999992</v>
      </c>
      <c r="D1163" s="1">
        <f>BILANCA!E186</f>
        <v>1935.04</v>
      </c>
      <c r="E1163" s="1">
        <v>0</v>
      </c>
      <c r="F1163" s="1">
        <v>0</v>
      </c>
      <c r="G1163" s="2">
        <f t="shared" si="22"/>
        <v>2406.4577999999997</v>
      </c>
      <c r="H1163" s="2">
        <f t="shared" si="23"/>
        <v>0.16999999999916326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4781.5600000000004</v>
      </c>
      <c r="D1165" s="1">
        <f>BILANCA!E188</f>
        <v>25692.080000000002</v>
      </c>
      <c r="E1165" s="1">
        <v>0</v>
      </c>
      <c r="F1165" s="1">
        <v>0</v>
      </c>
      <c r="G1165" s="2">
        <f t="shared" si="22"/>
        <v>10222.161040000001</v>
      </c>
      <c r="H1165" s="2">
        <f t="shared" si="23"/>
        <v>0.52000000000134605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7517.05</v>
      </c>
      <c r="D1166" s="1">
        <f>BILANCA!E189</f>
        <v>19979.05</v>
      </c>
      <c r="E1166" s="1">
        <v>0</v>
      </c>
      <c r="F1166" s="1">
        <v>0</v>
      </c>
      <c r="G1166" s="2">
        <f t="shared" si="22"/>
        <v>8687.9524499999989</v>
      </c>
      <c r="H1166" s="2">
        <f t="shared" si="23"/>
        <v>9.9999999999454303E-2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433176.89</v>
      </c>
      <c r="D1183" s="1">
        <f>BILANCA!E206</f>
        <v>849696.22</v>
      </c>
      <c r="E1183" s="1">
        <v>0</v>
      </c>
      <c r="F1183" s="1">
        <v>0</v>
      </c>
      <c r="G1183" s="2">
        <f t="shared" si="22"/>
        <v>426513.86600000004</v>
      </c>
      <c r="H1183" s="2">
        <f t="shared" si="23"/>
        <v>0.32999999995809048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433176.89</v>
      </c>
      <c r="D1184" s="1">
        <f>BILANCA!E207</f>
        <v>849696.22</v>
      </c>
      <c r="E1184" s="1">
        <v>0</v>
      </c>
      <c r="F1184" s="1">
        <v>0</v>
      </c>
      <c r="G1184" s="2">
        <f t="shared" si="22"/>
        <v>428646.43533000007</v>
      </c>
      <c r="H1184" s="2">
        <f t="shared" si="23"/>
        <v>0.32999999995809048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433176.89</v>
      </c>
      <c r="D1189" s="1">
        <f>BILANCA!E212</f>
        <v>849696.22</v>
      </c>
      <c r="E1189" s="1">
        <v>0</v>
      </c>
      <c r="F1189" s="1">
        <v>0</v>
      </c>
      <c r="G1189" s="2">
        <f t="shared" si="22"/>
        <v>439309.28197999997</v>
      </c>
      <c r="H1189" s="2">
        <f t="shared" si="23"/>
        <v>0.32999999995809048</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7223709.9800000004</v>
      </c>
      <c r="D1214" s="1">
        <f>BILANCA!E237</f>
        <v>7889266.5799999991</v>
      </c>
      <c r="E1214" s="1">
        <v>0</v>
      </c>
      <c r="F1214" s="1">
        <v>0</v>
      </c>
      <c r="G1214" s="2">
        <f t="shared" si="22"/>
        <v>5313518.1653399998</v>
      </c>
      <c r="H1214" s="2">
        <f t="shared" si="23"/>
        <v>0.44000000040978193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5480517.3600000003</v>
      </c>
      <c r="D1215" s="1">
        <f>BILANCA!E238</f>
        <v>6210692.5099999998</v>
      </c>
      <c r="E1215" s="1">
        <v>0</v>
      </c>
      <c r="F1215" s="1">
        <v>0</v>
      </c>
      <c r="G1215" s="2">
        <f t="shared" si="22"/>
        <v>4153241.3521600002</v>
      </c>
      <c r="H1215" s="2">
        <f t="shared" si="23"/>
        <v>0.85000000055879354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5480517.3600000003</v>
      </c>
      <c r="D1216" s="1">
        <f>BILANCA!E239</f>
        <v>6210692.5099999998</v>
      </c>
      <c r="E1216" s="1">
        <v>0</v>
      </c>
      <c r="F1216" s="1">
        <v>0</v>
      </c>
      <c r="G1216" s="2">
        <f t="shared" si="22"/>
        <v>4171143.2545400001</v>
      </c>
      <c r="H1216" s="2">
        <f t="shared" si="23"/>
        <v>0.85000000055879354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5480517.3600000003</v>
      </c>
      <c r="D1217" s="1">
        <f>BILANCA!E240</f>
        <v>6210692.5099999998</v>
      </c>
      <c r="E1217" s="1">
        <v>0</v>
      </c>
      <c r="F1217" s="1">
        <v>0</v>
      </c>
      <c r="G1217" s="2">
        <f t="shared" si="22"/>
        <v>4189045.15692</v>
      </c>
      <c r="H1217" s="2">
        <f t="shared" si="23"/>
        <v>0.85000000055879354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67010.669999999925</v>
      </c>
      <c r="D1222" s="1">
        <f>BILANCA!E245</f>
        <v>774410.1799999997</v>
      </c>
      <c r="E1222" s="1">
        <v>0</v>
      </c>
      <c r="F1222" s="1">
        <v>0</v>
      </c>
      <c r="G1222" s="2">
        <f t="shared" si="22"/>
        <v>386183.61616999982</v>
      </c>
      <c r="H1222" s="2">
        <f t="shared" si="23"/>
        <v>0.50999999977648258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2282475.23</v>
      </c>
      <c r="D1223" s="1">
        <f>BILANCA!E246</f>
        <v>4282177.1399999997</v>
      </c>
      <c r="E1223" s="1">
        <v>0</v>
      </c>
      <c r="F1223" s="1">
        <v>0</v>
      </c>
      <c r="G1223" s="2">
        <f t="shared" si="22"/>
        <v>2603239.0823999997</v>
      </c>
      <c r="H1223" s="2">
        <f t="shared" si="23"/>
        <v>0.36999999964609742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1925875.52</v>
      </c>
      <c r="D1224" s="1">
        <f>BILANCA!E247</f>
        <v>3525391.71</v>
      </c>
      <c r="E1224" s="1">
        <v>0</v>
      </c>
      <c r="F1224" s="1">
        <v>0</v>
      </c>
      <c r="G1224" s="2">
        <f t="shared" si="22"/>
        <v>2163374.8045399999</v>
      </c>
      <c r="H1224" s="2">
        <f t="shared" si="23"/>
        <v>0.77000000001862645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356599.71</v>
      </c>
      <c r="D1226" s="1">
        <f>BILANCA!E249</f>
        <v>756785.43</v>
      </c>
      <c r="E1226" s="1">
        <v>0</v>
      </c>
      <c r="F1226" s="1">
        <v>0</v>
      </c>
      <c r="G1226" s="2">
        <f t="shared" si="22"/>
        <v>454451.44851000002</v>
      </c>
      <c r="H1226" s="2">
        <f t="shared" si="23"/>
        <v>0.72000000003026798</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2215464.56</v>
      </c>
      <c r="D1227" s="1">
        <f>BILANCA!E250</f>
        <v>3507766.96</v>
      </c>
      <c r="E1227" s="1">
        <v>0</v>
      </c>
      <c r="F1227" s="1">
        <v>0</v>
      </c>
      <c r="G1227" s="2">
        <f t="shared" si="22"/>
        <v>2252363.6291200002</v>
      </c>
      <c r="H1227" s="2">
        <f t="shared" si="23"/>
        <v>0.47999999998137355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2215464.56</v>
      </c>
      <c r="D1229" s="1">
        <f>BILANCA!E252</f>
        <v>3507766.96</v>
      </c>
      <c r="E1229" s="1">
        <v>0</v>
      </c>
      <c r="F1229" s="1">
        <v>0</v>
      </c>
      <c r="G1229" s="2">
        <f t="shared" si="22"/>
        <v>2270825.6260799998</v>
      </c>
      <c r="H1229" s="2">
        <f t="shared" si="23"/>
        <v>0.47999999998137355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1652341.58</v>
      </c>
      <c r="D1232" s="1">
        <f>BILANCA!E255</f>
        <v>883424.97</v>
      </c>
      <c r="E1232" s="1">
        <v>0</v>
      </c>
      <c r="F1232" s="1">
        <v>0</v>
      </c>
      <c r="G1232" s="2">
        <f t="shared" si="22"/>
        <v>851378.68848000001</v>
      </c>
      <c r="H1232" s="2">
        <f t="shared" si="23"/>
        <v>0.44999999995343387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23840.37</v>
      </c>
      <c r="D1233" s="1">
        <f>BILANCA!E256</f>
        <v>20738.919999999998</v>
      </c>
      <c r="E1233" s="1">
        <v>0</v>
      </c>
      <c r="F1233" s="1">
        <v>0</v>
      </c>
      <c r="G1233" s="2">
        <f t="shared" si="22"/>
        <v>16329.552499999998</v>
      </c>
      <c r="H1233" s="2">
        <f t="shared" si="23"/>
        <v>0.4500000000007276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61052.49</v>
      </c>
      <c r="D1236" s="1">
        <f>BILANCA!E259</f>
        <v>61052.49</v>
      </c>
      <c r="E1236" s="1">
        <v>0</v>
      </c>
      <c r="F1236" s="1">
        <v>0</v>
      </c>
      <c r="G1236" s="2">
        <f t="shared" si="22"/>
        <v>46338.839909999995</v>
      </c>
      <c r="H1236" s="2">
        <f t="shared" si="23"/>
        <v>0.97999999999592546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61052.49</v>
      </c>
      <c r="D1237" s="1">
        <f>BILANCA!E260</f>
        <v>61052.49</v>
      </c>
      <c r="E1237" s="1">
        <v>0</v>
      </c>
      <c r="F1237" s="1">
        <v>0</v>
      </c>
      <c r="G1237" s="2">
        <f t="shared" si="22"/>
        <v>46521.997380000001</v>
      </c>
      <c r="H1237" s="2">
        <f t="shared" si="23"/>
        <v>0.97999999999592546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59518.62</v>
      </c>
      <c r="D1239" s="1">
        <f>BILANCA!E263</f>
        <v>80724.08</v>
      </c>
      <c r="E1239" s="1">
        <v>0</v>
      </c>
      <c r="F1239" s="1">
        <v>0</v>
      </c>
      <c r="G1239" s="2">
        <f t="shared" si="22"/>
        <v>56567.49568</v>
      </c>
      <c r="H1239" s="2">
        <f t="shared" si="23"/>
        <v>0.45999999999912689</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1632247.38</v>
      </c>
      <c r="D1240" s="1">
        <f>BILANCA!E264</f>
        <v>879423.29</v>
      </c>
      <c r="E1240" s="1">
        <v>0</v>
      </c>
      <c r="F1240" s="1">
        <v>0</v>
      </c>
      <c r="G1240" s="2">
        <f t="shared" si="22"/>
        <v>871511.14772000001</v>
      </c>
      <c r="H1240" s="2">
        <f t="shared" si="23"/>
        <v>0.66999999992549419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26717.5</v>
      </c>
      <c r="D1242" s="1">
        <f>BILANCA!E266</f>
        <v>23616.05</v>
      </c>
      <c r="E1242" s="1">
        <v>0</v>
      </c>
      <c r="F1242" s="1">
        <v>0</v>
      </c>
      <c r="G1242" s="2">
        <f t="shared" ref="G1242:G1479" si="24">B1242/1000*C1242+B1242/500*D1242</f>
        <v>19152.946400000001</v>
      </c>
      <c r="H1242" s="2">
        <f t="shared" si="23"/>
        <v>0.5499999999992724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2576.19</v>
      </c>
      <c r="E1244" s="1">
        <v>0</v>
      </c>
      <c r="F1244" s="1">
        <v>0</v>
      </c>
      <c r="G1244" s="2">
        <f t="shared" si="24"/>
        <v>1344.7711800000002</v>
      </c>
      <c r="H1244" s="2">
        <f t="shared" si="23"/>
        <v>0.19000000000005457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44448.1</v>
      </c>
      <c r="D1263" s="1">
        <f>BILANCA!E287</f>
        <v>14486.47</v>
      </c>
      <c r="E1263" s="1">
        <v>0</v>
      </c>
      <c r="F1263" s="1">
        <v>0</v>
      </c>
      <c r="G1263" s="2">
        <f t="shared" si="24"/>
        <v>20557.891200000002</v>
      </c>
      <c r="H1263" s="2">
        <f t="shared" si="23"/>
        <v>0.56999999999788997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33598.25</v>
      </c>
      <c r="D1264" s="1">
        <f>BILANCA!E288</f>
        <v>63046.99</v>
      </c>
      <c r="E1264" s="1">
        <v>0</v>
      </c>
      <c r="F1264" s="1">
        <v>0</v>
      </c>
      <c r="G1264" s="2">
        <f t="shared" si="24"/>
        <v>44873.516629999998</v>
      </c>
      <c r="H1264" s="2">
        <f t="shared" si="23"/>
        <v>0.26000000000203727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7517.05</v>
      </c>
      <c r="D1266" s="1">
        <f>BILANCA!E290</f>
        <v>19979.05</v>
      </c>
      <c r="E1266" s="1">
        <v>0</v>
      </c>
      <c r="F1266" s="1">
        <v>0</v>
      </c>
      <c r="G1266" s="2">
        <f t="shared" si="24"/>
        <v>13435.467449999996</v>
      </c>
      <c r="H1266" s="2">
        <f t="shared" si="23"/>
        <v>9.9999999999454303E-2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433176.89</v>
      </c>
      <c r="D1270" s="1">
        <f>BILANCA!E294</f>
        <v>849696.22</v>
      </c>
      <c r="E1270" s="1">
        <v>0</v>
      </c>
      <c r="F1270" s="1">
        <v>0</v>
      </c>
      <c r="G1270" s="2">
        <f t="shared" si="24"/>
        <v>612047.39770999993</v>
      </c>
      <c r="H1270" s="2">
        <f t="shared" si="23"/>
        <v>0.32999999995809048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4781.5600000000004</v>
      </c>
      <c r="D1273" s="1">
        <f>BILANCA!E297</f>
        <v>25692.080000000002</v>
      </c>
      <c r="E1273" s="1">
        <v>0</v>
      </c>
      <c r="F1273" s="1">
        <v>0</v>
      </c>
      <c r="G1273" s="2">
        <f t="shared" si="24"/>
        <v>16288.058799999999</v>
      </c>
      <c r="H1273" s="2">
        <f t="shared" si="23"/>
        <v>0.52000000000134605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462442.67000000004</v>
      </c>
      <c r="D1299" s="6">
        <f>'RAS-funkcijski'!E5</f>
        <v>698661.22000000009</v>
      </c>
      <c r="E1299" s="6">
        <v>0</v>
      </c>
      <c r="F1299" s="6">
        <v>0</v>
      </c>
      <c r="G1299" s="7">
        <f t="shared" si="24"/>
        <v>1859.7651100000003</v>
      </c>
      <c r="H1299" s="7">
        <f t="shared" si="23"/>
        <v>0.55000000004656613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172729.67</v>
      </c>
      <c r="D1300" s="1">
        <f>'RAS-funkcijski'!E6</f>
        <v>284478.44</v>
      </c>
      <c r="E1300" s="1">
        <v>0</v>
      </c>
      <c r="F1300" s="1">
        <v>0</v>
      </c>
      <c r="G1300" s="2">
        <f t="shared" si="24"/>
        <v>1483.3731000000002</v>
      </c>
      <c r="H1300" s="2">
        <f t="shared" si="23"/>
        <v>0.76999999998952262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161226.41</v>
      </c>
      <c r="D1301" s="1">
        <f>'RAS-funkcijski'!E7</f>
        <v>265123.88</v>
      </c>
      <c r="E1301" s="1">
        <v>0</v>
      </c>
      <c r="F1301" s="1">
        <v>0</v>
      </c>
      <c r="G1301" s="2">
        <f t="shared" si="24"/>
        <v>2074.4225100000003</v>
      </c>
      <c r="H1301" s="2">
        <f t="shared" si="23"/>
        <v>0.52999999999883585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11503.26</v>
      </c>
      <c r="D1302" s="1">
        <f>'RAS-funkcijski'!E8</f>
        <v>19354.560000000001</v>
      </c>
      <c r="E1302" s="1">
        <v>0</v>
      </c>
      <c r="F1302" s="1">
        <v>0</v>
      </c>
      <c r="G1302" s="2">
        <f t="shared" si="24"/>
        <v>200.84952000000004</v>
      </c>
      <c r="H1302" s="2">
        <f t="shared" si="23"/>
        <v>0.69999999999890861</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261225.41</v>
      </c>
      <c r="D1307" s="1">
        <f>'RAS-funkcijski'!E13</f>
        <v>330145.88</v>
      </c>
      <c r="E1307" s="1">
        <v>0</v>
      </c>
      <c r="F1307" s="1">
        <v>0</v>
      </c>
      <c r="G1307" s="2">
        <f t="shared" si="24"/>
        <v>8293.6545299999998</v>
      </c>
      <c r="H1307" s="2">
        <f t="shared" si="23"/>
        <v>0.52999999999883585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261225.41</v>
      </c>
      <c r="D1308" s="1">
        <f>'RAS-funkcijski'!E14</f>
        <v>329583.38</v>
      </c>
      <c r="E1308" s="1">
        <v>0</v>
      </c>
      <c r="F1308" s="1">
        <v>0</v>
      </c>
      <c r="G1308" s="2">
        <f t="shared" si="24"/>
        <v>9203.9217000000008</v>
      </c>
      <c r="H1308" s="2">
        <f t="shared" si="23"/>
        <v>0.79000000000814907</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562.5</v>
      </c>
      <c r="E1310" s="1">
        <v>0</v>
      </c>
      <c r="F1310" s="1">
        <v>0</v>
      </c>
      <c r="G1310" s="2">
        <f t="shared" si="24"/>
        <v>13.5</v>
      </c>
      <c r="H1310" s="2">
        <f t="shared" si="23"/>
        <v>0.5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28487.59</v>
      </c>
      <c r="D1313" s="1">
        <f>'RAS-funkcijski'!E19</f>
        <v>84036.9</v>
      </c>
      <c r="E1313" s="1">
        <v>0</v>
      </c>
      <c r="F1313" s="1">
        <v>0</v>
      </c>
      <c r="G1313" s="2">
        <f t="shared" si="24"/>
        <v>2948.4208499999995</v>
      </c>
      <c r="H1313" s="2">
        <f t="shared" si="23"/>
        <v>0.51000000000567525</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2649</v>
      </c>
      <c r="D1316" s="1">
        <f>'RAS-funkcijski'!E22</f>
        <v>3968.9</v>
      </c>
      <c r="E1316" s="1">
        <v>0</v>
      </c>
      <c r="F1316" s="1">
        <v>0</v>
      </c>
      <c r="G1316" s="2">
        <f t="shared" si="24"/>
        <v>190.56239999999997</v>
      </c>
      <c r="H1316" s="2">
        <f t="shared" si="23"/>
        <v>9.9999999999909051E-2</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2649</v>
      </c>
      <c r="D1318" s="1">
        <f>'RAS-funkcijski'!E24</f>
        <v>3968.9</v>
      </c>
      <c r="E1318" s="1">
        <v>0</v>
      </c>
      <c r="F1318" s="1">
        <v>0</v>
      </c>
      <c r="G1318" s="2">
        <f t="shared" si="24"/>
        <v>211.73599999999999</v>
      </c>
      <c r="H1318" s="2">
        <f t="shared" si="23"/>
        <v>9.9999999999909051E-2</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42908.43</v>
      </c>
      <c r="D1322" s="1">
        <f>'RAS-funkcijski'!E28</f>
        <v>47000</v>
      </c>
      <c r="E1322" s="1">
        <v>0</v>
      </c>
      <c r="F1322" s="1">
        <v>0</v>
      </c>
      <c r="G1322" s="2">
        <f t="shared" si="24"/>
        <v>3285.8023199999998</v>
      </c>
      <c r="H1322" s="2">
        <f t="shared" si="23"/>
        <v>0.43000000000029104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42908.43</v>
      </c>
      <c r="D1324" s="1">
        <f>'RAS-funkcijski'!E30</f>
        <v>47000</v>
      </c>
      <c r="E1324" s="1">
        <v>0</v>
      </c>
      <c r="F1324" s="1">
        <v>0</v>
      </c>
      <c r="G1324" s="2">
        <f t="shared" si="24"/>
        <v>3559.6191799999997</v>
      </c>
      <c r="H1324" s="2">
        <f t="shared" si="23"/>
        <v>0.43000000000029104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70224.040000000008</v>
      </c>
      <c r="D1329" s="1">
        <f>'RAS-funkcijski'!E35</f>
        <v>101756.19</v>
      </c>
      <c r="E1329" s="1">
        <v>0</v>
      </c>
      <c r="F1329" s="1">
        <v>0</v>
      </c>
      <c r="G1329" s="2">
        <f t="shared" si="24"/>
        <v>8485.829020000001</v>
      </c>
      <c r="H1329" s="2">
        <f t="shared" si="23"/>
        <v>0.23000000001047738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16403.55</v>
      </c>
      <c r="D1337" s="1">
        <f>'RAS-funkcijski'!E43</f>
        <v>15177.01</v>
      </c>
      <c r="E1337" s="1">
        <v>0</v>
      </c>
      <c r="F1337" s="1">
        <v>0</v>
      </c>
      <c r="G1337" s="2">
        <f t="shared" si="24"/>
        <v>1823.5452300000002</v>
      </c>
      <c r="H1337" s="2">
        <f t="shared" si="23"/>
        <v>0.46000000000094587</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10553.51</v>
      </c>
      <c r="D1339" s="1">
        <f>'RAS-funkcijski'!E45</f>
        <v>10460.26</v>
      </c>
      <c r="E1339" s="1">
        <v>0</v>
      </c>
      <c r="F1339" s="1">
        <v>0</v>
      </c>
      <c r="G1339" s="2">
        <f t="shared" si="24"/>
        <v>1290.43523</v>
      </c>
      <c r="H1339" s="2">
        <f t="shared" si="27"/>
        <v>0.75</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5850.04</v>
      </c>
      <c r="D1342" s="1">
        <f>'RAS-funkcijski'!E48</f>
        <v>4716.75</v>
      </c>
      <c r="E1342" s="1">
        <v>0</v>
      </c>
      <c r="F1342" s="1">
        <v>0</v>
      </c>
      <c r="G1342" s="2">
        <f t="shared" si="24"/>
        <v>672.47575999999992</v>
      </c>
      <c r="H1342" s="2">
        <f t="shared" si="27"/>
        <v>0.28999999999996362</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45696.44</v>
      </c>
      <c r="D1348" s="1">
        <f>'RAS-funkcijski'!E54</f>
        <v>77507.33</v>
      </c>
      <c r="E1348" s="1">
        <v>0</v>
      </c>
      <c r="F1348" s="1">
        <v>0</v>
      </c>
      <c r="G1348" s="2">
        <f t="shared" si="24"/>
        <v>10035.555</v>
      </c>
      <c r="H1348" s="2">
        <f t="shared" si="27"/>
        <v>0.77000000000407454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45696.44</v>
      </c>
      <c r="D1349" s="1">
        <f>'RAS-funkcijski'!E55</f>
        <v>77507.33</v>
      </c>
      <c r="E1349" s="1">
        <v>0</v>
      </c>
      <c r="F1349" s="1">
        <v>0</v>
      </c>
      <c r="G1349" s="2">
        <f t="shared" si="24"/>
        <v>10236.266100000001</v>
      </c>
      <c r="H1349" s="2">
        <f t="shared" si="27"/>
        <v>0.77000000000407454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8124.05</v>
      </c>
      <c r="D1354" s="1">
        <f>'RAS-funkcijski'!E60</f>
        <v>9071.85</v>
      </c>
      <c r="E1354" s="1">
        <v>0</v>
      </c>
      <c r="F1354" s="1">
        <v>0</v>
      </c>
      <c r="G1354" s="2">
        <f t="shared" si="24"/>
        <v>1470.9940000000001</v>
      </c>
      <c r="H1354" s="2">
        <f t="shared" si="27"/>
        <v>0.1999999999998181</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4059</v>
      </c>
      <c r="E1369" s="1">
        <v>0</v>
      </c>
      <c r="F1369" s="1">
        <v>0</v>
      </c>
      <c r="G1369" s="2">
        <f t="shared" si="24"/>
        <v>576.37799999999993</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4059</v>
      </c>
      <c r="E1370" s="1">
        <v>0</v>
      </c>
      <c r="F1370" s="1">
        <v>0</v>
      </c>
      <c r="G1370" s="2">
        <f t="shared" si="24"/>
        <v>584.49599999999998</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578059.48</v>
      </c>
      <c r="D1376" s="1">
        <f>'RAS-funkcijski'!E82</f>
        <v>739615.58</v>
      </c>
      <c r="E1376" s="1">
        <v>0</v>
      </c>
      <c r="F1376" s="1">
        <v>0</v>
      </c>
      <c r="G1376" s="2">
        <f t="shared" si="24"/>
        <v>160468.66991999999</v>
      </c>
      <c r="H1376" s="2">
        <f t="shared" si="27"/>
        <v>0.90000000002328306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490218.53</v>
      </c>
      <c r="D1378" s="1">
        <f>'RAS-funkcijski'!E84</f>
        <v>574935.96</v>
      </c>
      <c r="E1378" s="1">
        <v>0</v>
      </c>
      <c r="F1378" s="1">
        <v>0</v>
      </c>
      <c r="G1378" s="2">
        <f t="shared" si="24"/>
        <v>131207.236</v>
      </c>
      <c r="H1378" s="2">
        <f t="shared" si="27"/>
        <v>0.51000000000931323</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5082.9799999999996</v>
      </c>
      <c r="D1379" s="1">
        <f>'RAS-funkcijski'!E85</f>
        <v>3321.33</v>
      </c>
      <c r="E1379" s="1">
        <v>0</v>
      </c>
      <c r="F1379" s="1">
        <v>0</v>
      </c>
      <c r="G1379" s="2">
        <f t="shared" si="24"/>
        <v>949.77683999999999</v>
      </c>
      <c r="H1379" s="2">
        <f t="shared" si="27"/>
        <v>0.3500000000003638</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17068.169999999998</v>
      </c>
      <c r="D1380" s="1">
        <f>'RAS-funkcijski'!E86</f>
        <v>21057.55</v>
      </c>
      <c r="E1380" s="1">
        <v>0</v>
      </c>
      <c r="F1380" s="1">
        <v>0</v>
      </c>
      <c r="G1380" s="2">
        <f t="shared" si="24"/>
        <v>4853.0281400000003</v>
      </c>
      <c r="H1380" s="2">
        <f t="shared" si="27"/>
        <v>0.61999999999898137</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65689.8</v>
      </c>
      <c r="D1382" s="1">
        <f>'RAS-funkcijski'!E88</f>
        <v>140300.74</v>
      </c>
      <c r="E1382" s="1">
        <v>0</v>
      </c>
      <c r="F1382" s="1">
        <v>0</v>
      </c>
      <c r="G1382" s="2">
        <f t="shared" si="24"/>
        <v>29088.467520000002</v>
      </c>
      <c r="H1382" s="2">
        <f t="shared" si="27"/>
        <v>0.46000000000640284</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87331.54</v>
      </c>
      <c r="D1401" s="1">
        <f>'RAS-funkcijski'!E107</f>
        <v>102447.63</v>
      </c>
      <c r="E1401" s="1">
        <v>0</v>
      </c>
      <c r="F1401" s="1">
        <v>0</v>
      </c>
      <c r="G1401" s="2">
        <f t="shared" si="24"/>
        <v>30099.360399999998</v>
      </c>
      <c r="H1401" s="2">
        <f t="shared" si="27"/>
        <v>0.83000000000174623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50965.56</v>
      </c>
      <c r="D1402" s="1">
        <f>'RAS-funkcijski'!E108</f>
        <v>63740.63</v>
      </c>
      <c r="E1402" s="1">
        <v>0</v>
      </c>
      <c r="F1402" s="1">
        <v>0</v>
      </c>
      <c r="G1402" s="2">
        <f t="shared" si="24"/>
        <v>18558.469279999998</v>
      </c>
      <c r="H1402" s="2">
        <f t="shared" si="27"/>
        <v>0.81000000000494765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17519.34</v>
      </c>
      <c r="D1403" s="1">
        <f>'RAS-funkcijski'!E109</f>
        <v>18650</v>
      </c>
      <c r="E1403" s="1">
        <v>0</v>
      </c>
      <c r="F1403" s="1">
        <v>0</v>
      </c>
      <c r="G1403" s="2">
        <f t="shared" si="24"/>
        <v>5756.0307000000003</v>
      </c>
      <c r="H1403" s="2">
        <f t="shared" si="27"/>
        <v>0.34000000000014552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13272.28</v>
      </c>
      <c r="D1405" s="1">
        <f>'RAS-funkcijski'!E111</f>
        <v>13500</v>
      </c>
      <c r="E1405" s="1">
        <v>0</v>
      </c>
      <c r="F1405" s="1">
        <v>0</v>
      </c>
      <c r="G1405" s="2">
        <f t="shared" si="24"/>
        <v>4309.1339600000001</v>
      </c>
      <c r="H1405" s="2">
        <f t="shared" si="27"/>
        <v>0.28000000000065484</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5574.36</v>
      </c>
      <c r="D1407" s="1">
        <f>'RAS-funkcijski'!E113</f>
        <v>6557</v>
      </c>
      <c r="E1407" s="1">
        <v>0</v>
      </c>
      <c r="F1407" s="1">
        <v>0</v>
      </c>
      <c r="G1407" s="2">
        <f t="shared" si="24"/>
        <v>2037.0312399999998</v>
      </c>
      <c r="H1407" s="2">
        <f t="shared" si="27"/>
        <v>0.35999999999967258</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631550.35000000009</v>
      </c>
      <c r="D1408" s="1">
        <f>'RAS-funkcijski'!E114</f>
        <v>1053791.92</v>
      </c>
      <c r="E1408" s="1">
        <v>0</v>
      </c>
      <c r="F1408" s="1">
        <v>0</v>
      </c>
      <c r="G1408" s="2">
        <f t="shared" si="24"/>
        <v>301304.76089999999</v>
      </c>
      <c r="H1408" s="2">
        <f t="shared" si="27"/>
        <v>0.43000000016763806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615264.55000000005</v>
      </c>
      <c r="D1409" s="1">
        <f>'RAS-funkcijski'!E115</f>
        <v>1035691.92</v>
      </c>
      <c r="E1409" s="1">
        <v>0</v>
      </c>
      <c r="F1409" s="1">
        <v>0</v>
      </c>
      <c r="G1409" s="2">
        <f t="shared" si="24"/>
        <v>298217.97129000002</v>
      </c>
      <c r="H1409" s="2">
        <f t="shared" si="27"/>
        <v>0.52999999991152436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595356.13</v>
      </c>
      <c r="D1410" s="1">
        <f>'RAS-funkcijski'!E116</f>
        <v>1015691.92</v>
      </c>
      <c r="E1410" s="1">
        <v>0</v>
      </c>
      <c r="F1410" s="1">
        <v>0</v>
      </c>
      <c r="G1410" s="2">
        <f t="shared" si="24"/>
        <v>294194.87664000003</v>
      </c>
      <c r="H1410" s="2">
        <f t="shared" si="27"/>
        <v>0.2099999999627471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19908.419999999998</v>
      </c>
      <c r="D1411" s="1">
        <f>'RAS-funkcijski'!E117</f>
        <v>20000</v>
      </c>
      <c r="E1411" s="1">
        <v>0</v>
      </c>
      <c r="F1411" s="1">
        <v>0</v>
      </c>
      <c r="G1411" s="2">
        <f t="shared" si="24"/>
        <v>6769.65146</v>
      </c>
      <c r="H1411" s="2">
        <f t="shared" si="27"/>
        <v>0.41999999999825377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16285.8</v>
      </c>
      <c r="D1419" s="1">
        <f>'RAS-funkcijski'!E125</f>
        <v>18100</v>
      </c>
      <c r="E1419" s="1">
        <v>0</v>
      </c>
      <c r="F1419" s="1">
        <v>0</v>
      </c>
      <c r="G1419" s="2">
        <f t="shared" si="24"/>
        <v>6350.7817999999997</v>
      </c>
      <c r="H1419" s="2">
        <f t="shared" si="27"/>
        <v>0.2000000000007276</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188492.06</v>
      </c>
      <c r="D1423" s="1">
        <f>'RAS-funkcijski'!E129</f>
        <v>275034.78000000003</v>
      </c>
      <c r="E1423" s="1">
        <v>0</v>
      </c>
      <c r="F1423" s="1">
        <v>0</v>
      </c>
      <c r="G1423" s="2">
        <f t="shared" si="24"/>
        <v>92320.202500000014</v>
      </c>
      <c r="H1423" s="2">
        <f t="shared" si="27"/>
        <v>0.27999999996973202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187.5</v>
      </c>
      <c r="D1424" s="1">
        <f>'RAS-funkcijski'!E130</f>
        <v>1994.5</v>
      </c>
      <c r="E1424" s="1">
        <v>0</v>
      </c>
      <c r="F1424" s="1">
        <v>0</v>
      </c>
      <c r="G1424" s="2">
        <f t="shared" si="24"/>
        <v>526.23900000000003</v>
      </c>
      <c r="H1424" s="2">
        <f t="shared" si="27"/>
        <v>1</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187.5</v>
      </c>
      <c r="D1426" s="1">
        <f>'RAS-funkcijski'!E132</f>
        <v>1994.5</v>
      </c>
      <c r="E1426" s="1">
        <v>0</v>
      </c>
      <c r="F1426" s="1">
        <v>0</v>
      </c>
      <c r="G1426" s="2">
        <f t="shared" si="24"/>
        <v>534.59199999999998</v>
      </c>
      <c r="H1426" s="2">
        <f t="shared" si="27"/>
        <v>1</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31679.06</v>
      </c>
      <c r="D1431" s="1">
        <f>'RAS-funkcijski'!E137</f>
        <v>67513.38</v>
      </c>
      <c r="E1431" s="1">
        <v>0</v>
      </c>
      <c r="F1431" s="1">
        <v>0</v>
      </c>
      <c r="G1431" s="2">
        <f t="shared" si="24"/>
        <v>22171.874060000002</v>
      </c>
      <c r="H1431" s="2">
        <f t="shared" si="27"/>
        <v>0.44000000000596629</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156625.5</v>
      </c>
      <c r="D1434" s="1">
        <f>'RAS-funkcijski'!E140</f>
        <v>205526.9</v>
      </c>
      <c r="E1434" s="1">
        <v>0</v>
      </c>
      <c r="F1434" s="1">
        <v>0</v>
      </c>
      <c r="G1434" s="2">
        <f t="shared" si="24"/>
        <v>77204.3848</v>
      </c>
      <c r="H1434" s="2">
        <f t="shared" si="27"/>
        <v>0.60000000000582077</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2063657.5700000003</v>
      </c>
      <c r="D1435" s="13">
        <f>'RAS-funkcijski'!E141</f>
        <v>3026335.2199999997</v>
      </c>
      <c r="E1435" s="13">
        <v>0</v>
      </c>
      <c r="F1435" s="13">
        <v>0</v>
      </c>
      <c r="G1435" s="14">
        <f t="shared" si="24"/>
        <v>1111936.9373699999</v>
      </c>
      <c r="H1435" s="14">
        <f t="shared" si="27"/>
        <v>0.64999999944120646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518740.29</v>
      </c>
      <c r="D1480" s="6"/>
      <c r="E1480" s="6">
        <v>0</v>
      </c>
      <c r="F1480" s="6">
        <v>0</v>
      </c>
      <c r="G1480" s="7">
        <f t="shared" ref="G1480:G1580" si="34">B1480/1000*C1480</f>
        <v>518.74028999999996</v>
      </c>
      <c r="H1480" s="7">
        <f t="shared" ref="H1480:H1580" si="35">ABS(C1480-ROUND(C1480,0))</f>
        <v>0.28999999997904524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2830222.8</v>
      </c>
      <c r="D1481" s="1">
        <v>0</v>
      </c>
      <c r="E1481" s="1">
        <v>0</v>
      </c>
      <c r="F1481" s="1">
        <v>0</v>
      </c>
      <c r="G1481" s="2">
        <f t="shared" si="34"/>
        <v>5660.4456</v>
      </c>
      <c r="H1481" s="2">
        <f t="shared" si="35"/>
        <v>0.20000000018626451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894103.25</v>
      </c>
      <c r="D1483" s="1">
        <v>0</v>
      </c>
      <c r="E1483" s="1">
        <v>0</v>
      </c>
      <c r="F1483" s="1">
        <v>0</v>
      </c>
      <c r="G1483" s="2">
        <f t="shared" si="34"/>
        <v>3576.413</v>
      </c>
      <c r="H1483" s="2">
        <f t="shared" si="35"/>
        <v>0.25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174855.29</v>
      </c>
      <c r="D1484" s="1">
        <v>0</v>
      </c>
      <c r="E1484" s="1">
        <v>0</v>
      </c>
      <c r="F1484" s="1">
        <v>0</v>
      </c>
      <c r="G1484" s="2">
        <f t="shared" si="34"/>
        <v>874.27645000000007</v>
      </c>
      <c r="H1484" s="2">
        <f t="shared" si="35"/>
        <v>0.29000000000814907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589894.06999999995</v>
      </c>
      <c r="D1485" s="1">
        <v>0</v>
      </c>
      <c r="E1485" s="1">
        <v>0</v>
      </c>
      <c r="F1485" s="1">
        <v>0</v>
      </c>
      <c r="G1485" s="2">
        <f t="shared" si="34"/>
        <v>3539.3644199999999</v>
      </c>
      <c r="H1485" s="2">
        <f t="shared" si="35"/>
        <v>6.9999999948777258E-2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7658.98</v>
      </c>
      <c r="D1486" s="1">
        <v>0</v>
      </c>
      <c r="E1486" s="1">
        <v>0</v>
      </c>
      <c r="F1486" s="1">
        <v>0</v>
      </c>
      <c r="G1486" s="2">
        <f t="shared" si="34"/>
        <v>53.612859999999998</v>
      </c>
      <c r="H1486" s="2">
        <f t="shared" si="35"/>
        <v>2.0000000000436557E-2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99444.1</v>
      </c>
      <c r="D1489" s="1">
        <v>0</v>
      </c>
      <c r="E1489" s="1">
        <v>0</v>
      </c>
      <c r="F1489" s="1">
        <v>0</v>
      </c>
      <c r="G1489" s="2">
        <f t="shared" si="34"/>
        <v>994.44100000000003</v>
      </c>
      <c r="H1489" s="2">
        <f t="shared" si="35"/>
        <v>0.10000000000582077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22250.81</v>
      </c>
      <c r="D1491" s="1">
        <v>0</v>
      </c>
      <c r="E1491" s="1">
        <v>0</v>
      </c>
      <c r="F1491" s="1">
        <v>0</v>
      </c>
      <c r="G1491" s="2">
        <f t="shared" si="34"/>
        <v>267.00972000000002</v>
      </c>
      <c r="H1491" s="2">
        <f t="shared" si="35"/>
        <v>0.18999999999869033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1519600.22</v>
      </c>
      <c r="D1492" s="1">
        <v>0</v>
      </c>
      <c r="E1492" s="1">
        <v>0</v>
      </c>
      <c r="F1492" s="1">
        <v>0</v>
      </c>
      <c r="G1492" s="2">
        <f t="shared" si="34"/>
        <v>19754.80286</v>
      </c>
      <c r="H1492" s="2">
        <f t="shared" si="35"/>
        <v>0.21999999997206032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416519.33</v>
      </c>
      <c r="D1493" s="1">
        <v>0</v>
      </c>
      <c r="E1493" s="1">
        <v>0</v>
      </c>
      <c r="F1493" s="1">
        <v>0</v>
      </c>
      <c r="G1493" s="2">
        <f t="shared" si="34"/>
        <v>5831.2706200000002</v>
      </c>
      <c r="H1493" s="2">
        <f t="shared" si="35"/>
        <v>0.33000000001629815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416519.33</v>
      </c>
      <c r="D1497" s="1">
        <v>0</v>
      </c>
      <c r="E1497" s="1">
        <v>0</v>
      </c>
      <c r="F1497" s="1">
        <v>0</v>
      </c>
      <c r="G1497" s="2">
        <f t="shared" si="34"/>
        <v>7497.3479399999997</v>
      </c>
      <c r="H1497" s="2">
        <f t="shared" si="35"/>
        <v>0.33000000001629815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2401754.3600000003</v>
      </c>
      <c r="D1499" s="1">
        <v>0</v>
      </c>
      <c r="E1499" s="1">
        <v>0</v>
      </c>
      <c r="F1499" s="1">
        <v>0</v>
      </c>
      <c r="G1499" s="2">
        <f t="shared" si="34"/>
        <v>48035.087200000009</v>
      </c>
      <c r="H1499" s="2">
        <f t="shared" si="35"/>
        <v>0.36000000033527613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894173.54000000015</v>
      </c>
      <c r="D1501" s="1">
        <v>0</v>
      </c>
      <c r="E1501" s="1">
        <v>0</v>
      </c>
      <c r="F1501" s="1">
        <v>0</v>
      </c>
      <c r="G1501" s="2">
        <f t="shared" si="34"/>
        <v>19671.817880000002</v>
      </c>
      <c r="H1501" s="2">
        <f t="shared" si="35"/>
        <v>0.45999999984633178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170525.78</v>
      </c>
      <c r="D1502" s="1">
        <v>0</v>
      </c>
      <c r="E1502" s="1">
        <v>0</v>
      </c>
      <c r="F1502" s="1">
        <v>0</v>
      </c>
      <c r="G1502" s="2">
        <f t="shared" si="34"/>
        <v>3922.09294</v>
      </c>
      <c r="H1502" s="2">
        <f t="shared" si="35"/>
        <v>0.22000000000116415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600612.02</v>
      </c>
      <c r="D1503" s="1">
        <v>0</v>
      </c>
      <c r="E1503" s="1">
        <v>0</v>
      </c>
      <c r="F1503" s="1">
        <v>0</v>
      </c>
      <c r="G1503" s="2">
        <f t="shared" si="34"/>
        <v>14414.688480000001</v>
      </c>
      <c r="H1503" s="2">
        <f t="shared" si="35"/>
        <v>2.0000000018626451E-2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10817.78</v>
      </c>
      <c r="D1504" s="1">
        <v>0</v>
      </c>
      <c r="E1504" s="1">
        <v>0</v>
      </c>
      <c r="F1504" s="1">
        <v>0</v>
      </c>
      <c r="G1504" s="2">
        <f t="shared" si="34"/>
        <v>270.44450000000001</v>
      </c>
      <c r="H1504" s="2">
        <f t="shared" si="35"/>
        <v>0.21999999999934516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110877.67</v>
      </c>
      <c r="D1507" s="1">
        <v>0</v>
      </c>
      <c r="E1507" s="1">
        <v>0</v>
      </c>
      <c r="F1507" s="1">
        <v>0</v>
      </c>
      <c r="G1507" s="2">
        <f t="shared" si="34"/>
        <v>3104.57476</v>
      </c>
      <c r="H1507" s="2">
        <f t="shared" si="35"/>
        <v>0.33000000000174623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1340.29</v>
      </c>
      <c r="D1509" s="1">
        <v>0</v>
      </c>
      <c r="E1509" s="1">
        <v>0</v>
      </c>
      <c r="F1509" s="1">
        <v>0</v>
      </c>
      <c r="G1509" s="2">
        <f t="shared" si="34"/>
        <v>40.2087</v>
      </c>
      <c r="H1509" s="2">
        <f t="shared" si="35"/>
        <v>0.28999999999996362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1507580.82</v>
      </c>
      <c r="D1510" s="1">
        <v>0</v>
      </c>
      <c r="E1510" s="1">
        <v>0</v>
      </c>
      <c r="F1510" s="1">
        <v>0</v>
      </c>
      <c r="G1510" s="2">
        <f t="shared" si="34"/>
        <v>46735.005420000001</v>
      </c>
      <c r="H1510" s="2">
        <f t="shared" si="35"/>
        <v>0.17999999993480742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947208.72999999952</v>
      </c>
      <c r="D1517" s="1">
        <v>0</v>
      </c>
      <c r="E1517" s="1">
        <v>0</v>
      </c>
      <c r="F1517" s="1">
        <v>0</v>
      </c>
      <c r="G1517" s="2">
        <f t="shared" si="34"/>
        <v>35993.931739999978</v>
      </c>
      <c r="H1517" s="2">
        <f t="shared" si="35"/>
        <v>0.27000000048428774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14486.47</v>
      </c>
      <c r="D1518" s="1">
        <v>0</v>
      </c>
      <c r="E1518" s="1">
        <v>0</v>
      </c>
      <c r="F1518" s="1">
        <v>0</v>
      </c>
      <c r="G1518" s="2">
        <f t="shared" si="34"/>
        <v>564.97232999999994</v>
      </c>
      <c r="H1518" s="2">
        <f t="shared" si="35"/>
        <v>0.46999999999934516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14486.47</v>
      </c>
      <c r="D1524" s="1">
        <v>0</v>
      </c>
      <c r="E1524" s="1">
        <v>0</v>
      </c>
      <c r="F1524" s="1">
        <v>0</v>
      </c>
      <c r="G1524" s="2">
        <f t="shared" si="34"/>
        <v>651.89114999999993</v>
      </c>
      <c r="H1524" s="2">
        <f t="shared" si="35"/>
        <v>0.46999999999934516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14486.47</v>
      </c>
      <c r="D1530" s="1">
        <v>0</v>
      </c>
      <c r="E1530" s="1">
        <v>0</v>
      </c>
      <c r="F1530" s="1">
        <v>0</v>
      </c>
      <c r="G1530" s="2">
        <f t="shared" si="34"/>
        <v>738.80996999999991</v>
      </c>
      <c r="H1530" s="2">
        <f t="shared" si="35"/>
        <v>0.46999999999934516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14486.47</v>
      </c>
      <c r="D1531" s="1">
        <v>0</v>
      </c>
      <c r="E1531" s="1">
        <v>0</v>
      </c>
      <c r="F1531" s="1">
        <v>0</v>
      </c>
      <c r="G1531" s="2">
        <f t="shared" si="34"/>
        <v>753.29643999999996</v>
      </c>
      <c r="H1531" s="2">
        <f t="shared" si="35"/>
        <v>0.46999999999934516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932722.26</v>
      </c>
      <c r="D1576" s="1">
        <v>0</v>
      </c>
      <c r="E1576" s="1">
        <v>0</v>
      </c>
      <c r="F1576" s="1">
        <v>0</v>
      </c>
      <c r="G1576" s="2">
        <f t="shared" si="34"/>
        <v>90474.05922000001</v>
      </c>
      <c r="H1576" s="2">
        <f t="shared" si="35"/>
        <v>0.26000000000931323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63046.99</v>
      </c>
      <c r="D1578" s="1">
        <v>0</v>
      </c>
      <c r="E1578" s="1">
        <v>0</v>
      </c>
      <c r="F1578" s="1">
        <v>0</v>
      </c>
      <c r="G1578" s="2">
        <f t="shared" si="34"/>
        <v>6241.6520099999998</v>
      </c>
      <c r="H1578" s="2">
        <f t="shared" si="35"/>
        <v>1.0000000002037268E-2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19979.05</v>
      </c>
      <c r="D1579" s="1">
        <v>0</v>
      </c>
      <c r="E1579" s="1">
        <v>0</v>
      </c>
      <c r="F1579" s="1">
        <v>0</v>
      </c>
      <c r="G1579" s="2">
        <f t="shared" si="34"/>
        <v>1997.905</v>
      </c>
      <c r="H1579" s="2">
        <f t="shared" si="35"/>
        <v>4.9999999999272404E-2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849696.22</v>
      </c>
      <c r="D1580" s="13">
        <v>0</v>
      </c>
      <c r="E1580" s="13">
        <v>0</v>
      </c>
      <c r="F1580" s="13">
        <v>0</v>
      </c>
      <c r="G1580" s="14">
        <f t="shared" si="34"/>
        <v>85819.318220000001</v>
      </c>
      <c r="H1580" s="14">
        <f t="shared" si="35"/>
        <v>0.21999999997206032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28014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1932463.8299999998</v>
      </c>
      <c r="I16" s="170">
        <f>'PR-RAS'!E6</f>
        <v>3090308.5900000003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1069922.02</v>
      </c>
      <c r="I17" s="170">
        <f>'PR-RAS'!E151</f>
        <v>1490792.4000000001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67010.669999999896</v>
      </c>
      <c r="I18" s="170">
        <f>'PR-RAS'!E645</f>
        <v>774410.18000000063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5815239.1499999994</v>
      </c>
      <c r="I20" s="173">
        <f>BILANCA!E7</f>
        <v>6916034.2499999991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1927211.1199999999</v>
      </c>
      <c r="I21" s="175">
        <f>BILANCA!E68</f>
        <v>1920441.0599999998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518740.29000000004</v>
      </c>
      <c r="I22" s="175">
        <f>BILANCA!E176</f>
        <v>947208.73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7223709.9800000004</v>
      </c>
      <c r="I23" s="177">
        <f>BILANCA!E237</f>
        <v>7889266.5799999991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462442.67000000004</v>
      </c>
      <c r="I24" s="173">
        <f>'RAS-funkcijski'!E5</f>
        <v>698661.22000000009</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70224.040000000008</v>
      </c>
      <c r="I25" s="175">
        <f>'RAS-funkcijski'!E35</f>
        <v>101756.19</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65689.8</v>
      </c>
      <c r="I26" s="175">
        <f>'RAS-funkcijski'!E88</f>
        <v>140300.74</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631550.35000000009</v>
      </c>
      <c r="I27" s="175">
        <f>'RAS-funkcijski'!E114</f>
        <v>1053791.92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2063657.5700000003</v>
      </c>
      <c r="I28" s="179">
        <f>'RAS-funkcijski'!E141</f>
        <v>3026335.2199999997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518740.29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947208.72999999952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14486.47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932722.26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025"/>
  <sheetViews>
    <sheetView showGridLines="0" topLeftCell="A505" zoomScaleNormal="100" workbookViewId="0">
      <selection activeCell="A576" sqref="A57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1932463.8299999998</v>
      </c>
      <c r="E6" s="51">
        <f>E7+E44+E50+E82+E106+E124+E133+E139</f>
        <v>3090308.5900000003</v>
      </c>
      <c r="F6" s="52">
        <f t="shared" ref="F6:F131" si="0">IF(D6&lt;&gt;0,IF(E6/D6&gt;=100,"&gt;&gt;100",E6/D6*100),"-")</f>
        <v>159.91546863777526</v>
      </c>
    </row>
    <row r="7" spans="1:25" ht="12.75" customHeight="1" x14ac:dyDescent="0.2">
      <c r="A7" s="53">
        <v>61</v>
      </c>
      <c r="B7" s="294" t="s">
        <v>60</v>
      </c>
      <c r="C7" s="50" t="s">
        <v>61</v>
      </c>
      <c r="D7" s="51">
        <f t="shared" ref="D7:E7" si="1">D8+D17+D23+D29+D37+D40</f>
        <v>718630.5</v>
      </c>
      <c r="E7" s="51">
        <f t="shared" si="1"/>
        <v>913441.03</v>
      </c>
      <c r="F7" s="52">
        <f t="shared" si="0"/>
        <v>127.10858083535281</v>
      </c>
    </row>
    <row r="8" spans="1:25" ht="12.75" customHeight="1" x14ac:dyDescent="0.2">
      <c r="A8" s="53">
        <v>611</v>
      </c>
      <c r="B8" s="85" t="s">
        <v>62</v>
      </c>
      <c r="C8" s="50" t="s">
        <v>63</v>
      </c>
      <c r="D8" s="51">
        <f t="shared" ref="D8:E8" si="2">SUM(D9:D14)-D15-D16</f>
        <v>682177.41</v>
      </c>
      <c r="E8" s="51">
        <f t="shared" si="2"/>
        <v>878697.6</v>
      </c>
      <c r="F8" s="52">
        <f t="shared" si="0"/>
        <v>128.80778330082785</v>
      </c>
    </row>
    <row r="9" spans="1:25" ht="12.75" customHeight="1" x14ac:dyDescent="0.2">
      <c r="A9" s="53">
        <v>6111</v>
      </c>
      <c r="B9" s="85" t="s">
        <v>64</v>
      </c>
      <c r="C9" s="50" t="s">
        <v>65</v>
      </c>
      <c r="D9" s="242">
        <v>682177.41</v>
      </c>
      <c r="E9" s="242">
        <v>878697.6</v>
      </c>
      <c r="F9" s="52">
        <f t="shared" si="0"/>
        <v>128.80778330082785</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34221.980000000003</v>
      </c>
      <c r="E23" s="51">
        <f t="shared" si="4"/>
        <v>33735.15</v>
      </c>
      <c r="F23" s="52">
        <f t="shared" si="0"/>
        <v>98.57743473638871</v>
      </c>
    </row>
    <row r="24" spans="1:6" ht="12.75" customHeight="1" x14ac:dyDescent="0.2">
      <c r="A24" s="53">
        <v>6131</v>
      </c>
      <c r="B24" s="85" t="s">
        <v>94</v>
      </c>
      <c r="C24" s="50" t="s">
        <v>95</v>
      </c>
      <c r="D24" s="242">
        <v>54.22</v>
      </c>
      <c r="E24" s="242">
        <v>51.87</v>
      </c>
      <c r="F24" s="52">
        <f t="shared" si="0"/>
        <v>95.665805975654735</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34167.760000000002</v>
      </c>
      <c r="E27" s="242">
        <v>33683.279999999999</v>
      </c>
      <c r="F27" s="52">
        <f t="shared" si="0"/>
        <v>98.582055130333373</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2231.11</v>
      </c>
      <c r="E29" s="51">
        <f t="shared" si="5"/>
        <v>1008.2800000000001</v>
      </c>
      <c r="F29" s="52">
        <f t="shared" si="0"/>
        <v>45.191855175226678</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2231.11</v>
      </c>
      <c r="E31" s="242">
        <v>955.2</v>
      </c>
      <c r="F31" s="52">
        <f t="shared" si="0"/>
        <v>42.81277032508482</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53.08</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499294.97</v>
      </c>
      <c r="E50" s="51">
        <f>E51+E54+E59+E62+E65+E68+E71+E74+E77</f>
        <v>1037225.3300000001</v>
      </c>
      <c r="F50" s="52">
        <f t="shared" si="0"/>
        <v>207.73798902880998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174943.15</v>
      </c>
      <c r="E59" s="51">
        <f t="shared" si="12"/>
        <v>747901.78</v>
      </c>
      <c r="F59" s="52">
        <f t="shared" si="0"/>
        <v>427.51132582213137</v>
      </c>
    </row>
    <row r="60" spans="1:6" ht="24" x14ac:dyDescent="0.2">
      <c r="A60" s="53">
        <v>6331</v>
      </c>
      <c r="B60" s="86" t="s">
        <v>166</v>
      </c>
      <c r="C60" s="50" t="s">
        <v>167</v>
      </c>
      <c r="D60" s="242">
        <v>1837.34</v>
      </c>
      <c r="E60" s="242">
        <v>1775</v>
      </c>
      <c r="F60" s="52">
        <f t="shared" si="0"/>
        <v>96.607051498361756</v>
      </c>
    </row>
    <row r="61" spans="1:6" ht="24" x14ac:dyDescent="0.2">
      <c r="A61" s="53">
        <v>6332</v>
      </c>
      <c r="B61" s="86" t="s">
        <v>168</v>
      </c>
      <c r="C61" s="50" t="s">
        <v>169</v>
      </c>
      <c r="D61" s="242">
        <v>173105.81</v>
      </c>
      <c r="E61" s="242">
        <v>746126.78</v>
      </c>
      <c r="F61" s="52">
        <f t="shared" si="0"/>
        <v>431.023534103217</v>
      </c>
    </row>
    <row r="62" spans="1:6" ht="12.75" customHeight="1" x14ac:dyDescent="0.2">
      <c r="A62" s="53">
        <v>634</v>
      </c>
      <c r="B62" s="85" t="s">
        <v>170</v>
      </c>
      <c r="C62" s="50" t="s">
        <v>171</v>
      </c>
      <c r="D62" s="51">
        <f t="shared" ref="D62:E62" si="13">SUM(D63:D64)</f>
        <v>4975.12</v>
      </c>
      <c r="E62" s="51">
        <f t="shared" si="13"/>
        <v>6029.12</v>
      </c>
      <c r="F62" s="52">
        <f t="shared" si="0"/>
        <v>121.1854186431684</v>
      </c>
    </row>
    <row r="63" spans="1:6" ht="12.75" customHeight="1" x14ac:dyDescent="0.2">
      <c r="A63" s="53">
        <v>6341</v>
      </c>
      <c r="B63" s="85" t="s">
        <v>172</v>
      </c>
      <c r="C63" s="50" t="s">
        <v>173</v>
      </c>
      <c r="D63" s="242">
        <v>4975.12</v>
      </c>
      <c r="E63" s="242">
        <v>6029.12</v>
      </c>
      <c r="F63" s="52">
        <f t="shared" si="0"/>
        <v>121.1854186431684</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319376.7</v>
      </c>
      <c r="E74" s="51">
        <f t="shared" si="17"/>
        <v>283294.43</v>
      </c>
      <c r="F74" s="52">
        <f t="shared" si="0"/>
        <v>88.702284794100507</v>
      </c>
    </row>
    <row r="75" spans="1:6" ht="12.75" customHeight="1" x14ac:dyDescent="0.2">
      <c r="A75" s="53" t="s">
        <v>196</v>
      </c>
      <c r="B75" s="85" t="s">
        <v>197</v>
      </c>
      <c r="C75" s="50" t="s">
        <v>196</v>
      </c>
      <c r="D75" s="242">
        <v>29415.83</v>
      </c>
      <c r="E75" s="242">
        <v>10947.23</v>
      </c>
      <c r="F75" s="52">
        <f t="shared" si="0"/>
        <v>37.215438082148282</v>
      </c>
    </row>
    <row r="76" spans="1:6" ht="12.75" customHeight="1" x14ac:dyDescent="0.2">
      <c r="A76" s="53" t="s">
        <v>198</v>
      </c>
      <c r="B76" s="85" t="s">
        <v>199</v>
      </c>
      <c r="C76" s="50" t="s">
        <v>198</v>
      </c>
      <c r="D76" s="242">
        <v>289960.87</v>
      </c>
      <c r="E76" s="242">
        <v>272347.2</v>
      </c>
      <c r="F76" s="52">
        <f t="shared" si="0"/>
        <v>93.925501051228053</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309561.99</v>
      </c>
      <c r="E82" s="51">
        <f t="shared" si="19"/>
        <v>398463.66000000003</v>
      </c>
      <c r="F82" s="52">
        <f t="shared" si="0"/>
        <v>128.71853550237225</v>
      </c>
    </row>
    <row r="83" spans="1:6" ht="12.75" customHeight="1" x14ac:dyDescent="0.2">
      <c r="A83" s="53">
        <v>641</v>
      </c>
      <c r="B83" s="85" t="s">
        <v>212</v>
      </c>
      <c r="C83" s="50" t="s">
        <v>213</v>
      </c>
      <c r="D83" s="51">
        <f t="shared" ref="D83:E83" si="20">SUM(D84:D90)</f>
        <v>1576.37</v>
      </c>
      <c r="E83" s="51">
        <f t="shared" si="20"/>
        <v>15942.43</v>
      </c>
      <c r="F83" s="52">
        <f t="shared" si="0"/>
        <v>1011.3380741830916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1576.37</v>
      </c>
      <c r="E86" s="242">
        <v>15942.43</v>
      </c>
      <c r="F86" s="52">
        <f t="shared" si="0"/>
        <v>1011.3380741830916</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307985.62</v>
      </c>
      <c r="E91" s="51">
        <f t="shared" si="21"/>
        <v>382521.23000000004</v>
      </c>
      <c r="F91" s="52">
        <f t="shared" si="0"/>
        <v>124.20100328060772</v>
      </c>
    </row>
    <row r="92" spans="1:6" ht="12.75" customHeight="1" x14ac:dyDescent="0.2">
      <c r="A92" s="53">
        <v>6421</v>
      </c>
      <c r="B92" s="85" t="s">
        <v>230</v>
      </c>
      <c r="C92" s="50" t="s">
        <v>231</v>
      </c>
      <c r="D92" s="242">
        <v>132.84</v>
      </c>
      <c r="E92" s="242">
        <v>121.77</v>
      </c>
      <c r="F92" s="52">
        <f t="shared" si="0"/>
        <v>91.666666666666657</v>
      </c>
    </row>
    <row r="93" spans="1:6" ht="12.75" customHeight="1" x14ac:dyDescent="0.2">
      <c r="A93" s="53">
        <v>6422</v>
      </c>
      <c r="B93" s="85" t="s">
        <v>232</v>
      </c>
      <c r="C93" s="50" t="s">
        <v>233</v>
      </c>
      <c r="D93" s="242">
        <v>297266.81</v>
      </c>
      <c r="E93" s="242">
        <v>351975.95</v>
      </c>
      <c r="F93" s="52">
        <f t="shared" si="0"/>
        <v>118.40405257485691</v>
      </c>
    </row>
    <row r="94" spans="1:6" ht="12.75" customHeight="1" x14ac:dyDescent="0.2">
      <c r="A94" s="53">
        <v>6423</v>
      </c>
      <c r="B94" s="85" t="s">
        <v>234</v>
      </c>
      <c r="C94" s="50" t="s">
        <v>235</v>
      </c>
      <c r="D94" s="242">
        <v>8833.36</v>
      </c>
      <c r="E94" s="242">
        <v>7804.92</v>
      </c>
      <c r="F94" s="52">
        <f t="shared" si="0"/>
        <v>88.357318166586666</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1752.61</v>
      </c>
      <c r="E97" s="242">
        <v>22618.59</v>
      </c>
      <c r="F97" s="52">
        <f t="shared" si="0"/>
        <v>1290.5660700326941</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403220.95</v>
      </c>
      <c r="E106" s="51">
        <f t="shared" si="23"/>
        <v>738620.22</v>
      </c>
      <c r="F106" s="52">
        <f t="shared" si="0"/>
        <v>183.18002078017025</v>
      </c>
    </row>
    <row r="107" spans="1:6" ht="12.75" customHeight="1" x14ac:dyDescent="0.2">
      <c r="A107" s="53">
        <v>651</v>
      </c>
      <c r="B107" s="85" t="s">
        <v>260</v>
      </c>
      <c r="C107" s="50" t="s">
        <v>261</v>
      </c>
      <c r="D107" s="51">
        <f t="shared" ref="D107:E107" si="24">SUM(D108:D111)</f>
        <v>1597.42</v>
      </c>
      <c r="E107" s="51">
        <f t="shared" si="24"/>
        <v>19652.39</v>
      </c>
      <c r="F107" s="52">
        <f t="shared" si="0"/>
        <v>1230.2581662931477</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833.56</v>
      </c>
      <c r="E109" s="242">
        <v>13563.32</v>
      </c>
      <c r="F109" s="52">
        <f t="shared" si="0"/>
        <v>1627.1558136186957</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763.86</v>
      </c>
      <c r="E111" s="242">
        <v>6089.07</v>
      </c>
      <c r="F111" s="52">
        <f t="shared" si="0"/>
        <v>797.14476474746675</v>
      </c>
    </row>
    <row r="112" spans="1:6" ht="12.75" customHeight="1" x14ac:dyDescent="0.2">
      <c r="A112" s="53">
        <v>652</v>
      </c>
      <c r="B112" s="85" t="s">
        <v>270</v>
      </c>
      <c r="C112" s="50" t="s">
        <v>271</v>
      </c>
      <c r="D112" s="51">
        <f t="shared" ref="D112:E112" si="25">SUM(D113:D119)</f>
        <v>3972.66</v>
      </c>
      <c r="E112" s="51">
        <f t="shared" si="25"/>
        <v>6560.6</v>
      </c>
      <c r="F112" s="52">
        <f t="shared" si="0"/>
        <v>165.14375758308037</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853.65</v>
      </c>
      <c r="E114" s="242">
        <v>147.08000000000001</v>
      </c>
      <c r="F114" s="52">
        <f t="shared" si="0"/>
        <v>17.229543724008671</v>
      </c>
    </row>
    <row r="115" spans="1:6" ht="12.75" customHeight="1" x14ac:dyDescent="0.2">
      <c r="A115" s="53">
        <v>6524</v>
      </c>
      <c r="B115" s="85" t="s">
        <v>276</v>
      </c>
      <c r="C115" s="50" t="s">
        <v>277</v>
      </c>
      <c r="D115" s="242">
        <v>318.22000000000003</v>
      </c>
      <c r="E115" s="242">
        <v>33.049999999999997</v>
      </c>
      <c r="F115" s="52">
        <f t="shared" si="0"/>
        <v>10.385896549556909</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2800.79</v>
      </c>
      <c r="E117" s="242">
        <v>6380.47</v>
      </c>
      <c r="F117" s="52">
        <f t="shared" si="0"/>
        <v>227.80965370484756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397650.87</v>
      </c>
      <c r="E120" s="51">
        <f t="shared" si="26"/>
        <v>712407.23</v>
      </c>
      <c r="F120" s="52">
        <f t="shared" si="0"/>
        <v>179.15394728043722</v>
      </c>
    </row>
    <row r="121" spans="1:6" ht="12.75" customHeight="1" x14ac:dyDescent="0.2">
      <c r="A121" s="53">
        <v>6531</v>
      </c>
      <c r="B121" s="85" t="s">
        <v>288</v>
      </c>
      <c r="C121" s="50" t="s">
        <v>289</v>
      </c>
      <c r="D121" s="242">
        <v>139473.89000000001</v>
      </c>
      <c r="E121" s="242">
        <v>327255.31</v>
      </c>
      <c r="F121" s="52">
        <f t="shared" si="0"/>
        <v>234.63553644341602</v>
      </c>
    </row>
    <row r="122" spans="1:6" ht="12.75" customHeight="1" x14ac:dyDescent="0.2">
      <c r="A122" s="53">
        <v>6532</v>
      </c>
      <c r="B122" s="85" t="s">
        <v>290</v>
      </c>
      <c r="C122" s="50" t="s">
        <v>291</v>
      </c>
      <c r="D122" s="242">
        <v>258176.98</v>
      </c>
      <c r="E122" s="242">
        <v>385151.92</v>
      </c>
      <c r="F122" s="52">
        <f t="shared" si="0"/>
        <v>149.18135613794846</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1755.42</v>
      </c>
      <c r="E139" s="51">
        <f t="shared" si="33"/>
        <v>2558.35</v>
      </c>
      <c r="F139" s="52">
        <f t="shared" si="31"/>
        <v>145.74005081405019</v>
      </c>
    </row>
    <row r="140" spans="1:6" ht="12.75" customHeight="1" x14ac:dyDescent="0.2">
      <c r="A140" s="53">
        <v>681</v>
      </c>
      <c r="B140" s="85" t="s">
        <v>326</v>
      </c>
      <c r="C140" s="50" t="s">
        <v>327</v>
      </c>
      <c r="D140" s="51">
        <f t="shared" ref="D140:E140" si="34">SUM(D141:D149)</f>
        <v>497.71</v>
      </c>
      <c r="E140" s="51">
        <f t="shared" si="34"/>
        <v>176.97</v>
      </c>
      <c r="F140" s="52">
        <f t="shared" si="31"/>
        <v>35.556850374716205</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497.71</v>
      </c>
      <c r="E149" s="242">
        <v>176.97</v>
      </c>
      <c r="F149" s="52">
        <f t="shared" si="31"/>
        <v>35.556850374716205</v>
      </c>
    </row>
    <row r="150" spans="1:6" ht="12.75" customHeight="1" x14ac:dyDescent="0.2">
      <c r="A150" s="53">
        <v>683</v>
      </c>
      <c r="B150" s="85" t="s">
        <v>346</v>
      </c>
      <c r="C150" s="50" t="s">
        <v>347</v>
      </c>
      <c r="D150" s="242">
        <v>1257.71</v>
      </c>
      <c r="E150" s="242">
        <v>2381.38</v>
      </c>
      <c r="F150" s="52">
        <f t="shared" si="31"/>
        <v>189.34253524262351</v>
      </c>
    </row>
    <row r="151" spans="1:6" ht="12.75" customHeight="1" x14ac:dyDescent="0.2">
      <c r="A151" s="53">
        <v>3</v>
      </c>
      <c r="B151" s="85" t="s">
        <v>348</v>
      </c>
      <c r="C151" s="50" t="s">
        <v>56</v>
      </c>
      <c r="D151" s="51">
        <f t="shared" ref="D151:E151" si="35">D152+D163+D196+D215+D224+D252+D263</f>
        <v>1069922.02</v>
      </c>
      <c r="E151" s="51">
        <f t="shared" si="35"/>
        <v>1490792.4000000001</v>
      </c>
      <c r="F151" s="52">
        <f t="shared" si="31"/>
        <v>139.33654716256797</v>
      </c>
    </row>
    <row r="152" spans="1:6" ht="12.75" customHeight="1" x14ac:dyDescent="0.2">
      <c r="A152" s="53">
        <v>31</v>
      </c>
      <c r="B152" s="85" t="s">
        <v>349</v>
      </c>
      <c r="C152" s="50" t="s">
        <v>350</v>
      </c>
      <c r="D152" s="51">
        <f t="shared" ref="D152:E152" si="36">D153+D158+D159</f>
        <v>154875.72</v>
      </c>
      <c r="E152" s="51">
        <f t="shared" si="36"/>
        <v>185557.27000000002</v>
      </c>
      <c r="F152" s="52">
        <f t="shared" si="31"/>
        <v>119.81043251970031</v>
      </c>
    </row>
    <row r="153" spans="1:6" ht="12.75" customHeight="1" x14ac:dyDescent="0.2">
      <c r="A153" s="53">
        <v>311</v>
      </c>
      <c r="B153" s="85" t="s">
        <v>351</v>
      </c>
      <c r="C153" s="50" t="s">
        <v>352</v>
      </c>
      <c r="D153" s="51">
        <f t="shared" ref="D153:E153" si="37">SUM(D154:D157)</f>
        <v>122753.61</v>
      </c>
      <c r="E153" s="51">
        <f t="shared" si="37"/>
        <v>137430.16</v>
      </c>
      <c r="F153" s="52">
        <f t="shared" si="31"/>
        <v>111.95610459032528</v>
      </c>
    </row>
    <row r="154" spans="1:6" ht="12.75" customHeight="1" x14ac:dyDescent="0.2">
      <c r="A154" s="53">
        <v>3111</v>
      </c>
      <c r="B154" s="85" t="s">
        <v>353</v>
      </c>
      <c r="C154" s="50" t="s">
        <v>354</v>
      </c>
      <c r="D154" s="242">
        <v>122753.61</v>
      </c>
      <c r="E154" s="242">
        <v>137430.16</v>
      </c>
      <c r="F154" s="52">
        <f t="shared" si="31"/>
        <v>111.95610459032528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13215.46</v>
      </c>
      <c r="E158" s="242">
        <v>25934.42</v>
      </c>
      <c r="F158" s="52">
        <f t="shared" si="31"/>
        <v>196.2430365647507</v>
      </c>
    </row>
    <row r="159" spans="1:6" ht="12.75" customHeight="1" x14ac:dyDescent="0.2">
      <c r="A159" s="53">
        <v>313</v>
      </c>
      <c r="B159" s="85" t="s">
        <v>363</v>
      </c>
      <c r="C159" s="50" t="s">
        <v>364</v>
      </c>
      <c r="D159" s="51">
        <f t="shared" ref="D159:E159" si="38">SUM(D160:D162)</f>
        <v>18906.650000000001</v>
      </c>
      <c r="E159" s="51">
        <f t="shared" si="38"/>
        <v>22192.69</v>
      </c>
      <c r="F159" s="52">
        <f t="shared" si="31"/>
        <v>117.3803397217381</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18906.650000000001</v>
      </c>
      <c r="E161" s="242">
        <v>22192.69</v>
      </c>
      <c r="F161" s="52">
        <f t="shared" si="31"/>
        <v>117.3803397217381</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414122.27999999991</v>
      </c>
      <c r="E163" s="51">
        <f t="shared" si="39"/>
        <v>601025.54</v>
      </c>
      <c r="F163" s="52">
        <f t="shared" si="31"/>
        <v>145.13238457008401</v>
      </c>
    </row>
    <row r="164" spans="1:6" ht="12.75" customHeight="1" x14ac:dyDescent="0.2">
      <c r="A164" s="53">
        <v>321</v>
      </c>
      <c r="B164" s="85" t="s">
        <v>372</v>
      </c>
      <c r="C164" s="50" t="s">
        <v>373</v>
      </c>
      <c r="D164" s="51">
        <f t="shared" ref="D164:E164" si="40">SUM(D165:D168)</f>
        <v>5505.56</v>
      </c>
      <c r="E164" s="51">
        <f t="shared" si="40"/>
        <v>3822.75</v>
      </c>
      <c r="F164" s="52">
        <f t="shared" si="31"/>
        <v>69.434353635234189</v>
      </c>
    </row>
    <row r="165" spans="1:6" ht="12.75" customHeight="1" x14ac:dyDescent="0.2">
      <c r="A165" s="53">
        <v>3211</v>
      </c>
      <c r="B165" s="85" t="s">
        <v>374</v>
      </c>
      <c r="C165" s="50" t="s">
        <v>375</v>
      </c>
      <c r="D165" s="242">
        <v>1859.21</v>
      </c>
      <c r="E165" s="242">
        <v>1636.56</v>
      </c>
      <c r="F165" s="52">
        <f t="shared" si="31"/>
        <v>88.024483517192792</v>
      </c>
    </row>
    <row r="166" spans="1:6" ht="12.75" customHeight="1" x14ac:dyDescent="0.2">
      <c r="A166" s="53">
        <v>3212</v>
      </c>
      <c r="B166" s="85" t="s">
        <v>376</v>
      </c>
      <c r="C166" s="50" t="s">
        <v>377</v>
      </c>
      <c r="D166" s="242">
        <v>1197.68</v>
      </c>
      <c r="E166" s="242">
        <v>1189.42</v>
      </c>
      <c r="F166" s="52">
        <f t="shared" si="31"/>
        <v>99.310333311068064</v>
      </c>
    </row>
    <row r="167" spans="1:6" ht="12.75" customHeight="1" x14ac:dyDescent="0.2">
      <c r="A167" s="53">
        <v>3213</v>
      </c>
      <c r="B167" s="85" t="s">
        <v>378</v>
      </c>
      <c r="C167" s="50" t="s">
        <v>379</v>
      </c>
      <c r="D167" s="242">
        <v>1461.28</v>
      </c>
      <c r="E167" s="242">
        <v>200</v>
      </c>
      <c r="F167" s="52">
        <f t="shared" si="31"/>
        <v>13.686630898937919</v>
      </c>
    </row>
    <row r="168" spans="1:6" ht="12.75" customHeight="1" x14ac:dyDescent="0.2">
      <c r="A168" s="53">
        <v>3214</v>
      </c>
      <c r="B168" s="85" t="s">
        <v>380</v>
      </c>
      <c r="C168" s="50" t="s">
        <v>381</v>
      </c>
      <c r="D168" s="242">
        <v>987.39</v>
      </c>
      <c r="E168" s="242">
        <v>796.77</v>
      </c>
      <c r="F168" s="52">
        <f t="shared" si="31"/>
        <v>80.694558381186766</v>
      </c>
    </row>
    <row r="169" spans="1:6" ht="12.75" customHeight="1" x14ac:dyDescent="0.2">
      <c r="A169" s="53">
        <v>322</v>
      </c>
      <c r="B169" s="85" t="s">
        <v>382</v>
      </c>
      <c r="C169" s="50" t="s">
        <v>383</v>
      </c>
      <c r="D169" s="51">
        <f t="shared" ref="D169:E169" si="41">SUM(D170:D176)</f>
        <v>42526.73</v>
      </c>
      <c r="E169" s="51">
        <f t="shared" si="41"/>
        <v>73664.539999999994</v>
      </c>
      <c r="F169" s="52">
        <f t="shared" si="31"/>
        <v>173.21938460822167</v>
      </c>
    </row>
    <row r="170" spans="1:6" ht="12.75" customHeight="1" x14ac:dyDescent="0.2">
      <c r="A170" s="53">
        <v>3221</v>
      </c>
      <c r="B170" s="85" t="s">
        <v>384</v>
      </c>
      <c r="C170" s="50" t="s">
        <v>385</v>
      </c>
      <c r="D170" s="242">
        <v>5749.91</v>
      </c>
      <c r="E170" s="242">
        <v>8171.06</v>
      </c>
      <c r="F170" s="52">
        <f t="shared" si="31"/>
        <v>142.10761559746155</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29680.47</v>
      </c>
      <c r="E172" s="242">
        <v>34521.72</v>
      </c>
      <c r="F172" s="52">
        <f t="shared" si="31"/>
        <v>116.31123092053461</v>
      </c>
    </row>
    <row r="173" spans="1:6" ht="12.75" customHeight="1" x14ac:dyDescent="0.2">
      <c r="A173" s="53">
        <v>3224</v>
      </c>
      <c r="B173" s="85" t="s">
        <v>390</v>
      </c>
      <c r="C173" s="50" t="s">
        <v>391</v>
      </c>
      <c r="D173" s="242">
        <v>2866.49</v>
      </c>
      <c r="E173" s="242">
        <v>4978.47</v>
      </c>
      <c r="F173" s="52">
        <f t="shared" si="31"/>
        <v>173.67826156728265</v>
      </c>
    </row>
    <row r="174" spans="1:6" ht="12.75" customHeight="1" x14ac:dyDescent="0.2">
      <c r="A174" s="53">
        <v>3225</v>
      </c>
      <c r="B174" s="85" t="s">
        <v>392</v>
      </c>
      <c r="C174" s="50" t="s">
        <v>393</v>
      </c>
      <c r="D174" s="242">
        <v>4229.8599999999997</v>
      </c>
      <c r="E174" s="242">
        <v>25914.31</v>
      </c>
      <c r="F174" s="52">
        <f t="shared" si="31"/>
        <v>612.65171896942229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78.98</v>
      </c>
      <c r="F176" s="52" t="str">
        <f t="shared" si="31"/>
        <v>-</v>
      </c>
    </row>
    <row r="177" spans="1:6" ht="12.75" customHeight="1" x14ac:dyDescent="0.2">
      <c r="A177" s="53">
        <v>323</v>
      </c>
      <c r="B177" s="85" t="s">
        <v>398</v>
      </c>
      <c r="C177" s="50" t="s">
        <v>399</v>
      </c>
      <c r="D177" s="51">
        <f t="shared" ref="D177:E177" si="42">SUM(D178:D186)</f>
        <v>263523.27999999997</v>
      </c>
      <c r="E177" s="51">
        <f t="shared" si="42"/>
        <v>371896.83</v>
      </c>
      <c r="F177" s="52">
        <f t="shared" si="31"/>
        <v>141.12484862817436</v>
      </c>
    </row>
    <row r="178" spans="1:6" ht="12.75" customHeight="1" x14ac:dyDescent="0.2">
      <c r="A178" s="53">
        <v>3231</v>
      </c>
      <c r="B178" s="85" t="s">
        <v>400</v>
      </c>
      <c r="C178" s="50" t="s">
        <v>401</v>
      </c>
      <c r="D178" s="242">
        <v>8124.05</v>
      </c>
      <c r="E178" s="242">
        <v>9071.85</v>
      </c>
      <c r="F178" s="52">
        <f t="shared" si="31"/>
        <v>111.66659486339941</v>
      </c>
    </row>
    <row r="179" spans="1:6" ht="12.75" customHeight="1" x14ac:dyDescent="0.2">
      <c r="A179" s="53">
        <v>3232</v>
      </c>
      <c r="B179" s="85" t="s">
        <v>402</v>
      </c>
      <c r="C179" s="50" t="s">
        <v>403</v>
      </c>
      <c r="D179" s="242">
        <v>81931.91</v>
      </c>
      <c r="E179" s="242">
        <v>123393.11</v>
      </c>
      <c r="F179" s="52">
        <f t="shared" si="31"/>
        <v>150.60445923938548</v>
      </c>
    </row>
    <row r="180" spans="1:6" ht="12.75" customHeight="1" x14ac:dyDescent="0.2">
      <c r="A180" s="53">
        <v>3233</v>
      </c>
      <c r="B180" s="85" t="s">
        <v>404</v>
      </c>
      <c r="C180" s="50" t="s">
        <v>405</v>
      </c>
      <c r="D180" s="242">
        <v>20048.39</v>
      </c>
      <c r="E180" s="242">
        <v>21637.21</v>
      </c>
      <c r="F180" s="52">
        <f t="shared" si="31"/>
        <v>107.92492564240818</v>
      </c>
    </row>
    <row r="181" spans="1:6" ht="12.75" customHeight="1" x14ac:dyDescent="0.2">
      <c r="A181" s="53">
        <v>3234</v>
      </c>
      <c r="B181" s="85" t="s">
        <v>406</v>
      </c>
      <c r="C181" s="50" t="s">
        <v>407</v>
      </c>
      <c r="D181" s="242">
        <v>29040.7</v>
      </c>
      <c r="E181" s="242">
        <v>35475.97</v>
      </c>
      <c r="F181" s="52">
        <f t="shared" si="31"/>
        <v>122.15948651375483</v>
      </c>
    </row>
    <row r="182" spans="1:6" ht="12.75" customHeight="1" x14ac:dyDescent="0.2">
      <c r="A182" s="53">
        <v>3235</v>
      </c>
      <c r="B182" s="85" t="s">
        <v>408</v>
      </c>
      <c r="C182" s="50" t="s">
        <v>409</v>
      </c>
      <c r="D182" s="242">
        <v>1508.61</v>
      </c>
      <c r="E182" s="242">
        <v>5973.98</v>
      </c>
      <c r="F182" s="52">
        <f t="shared" si="31"/>
        <v>395.99233731713298</v>
      </c>
    </row>
    <row r="183" spans="1:6" ht="12.75" customHeight="1" x14ac:dyDescent="0.2">
      <c r="A183" s="53">
        <v>3236</v>
      </c>
      <c r="B183" s="85" t="s">
        <v>410</v>
      </c>
      <c r="C183" s="50" t="s">
        <v>411</v>
      </c>
      <c r="D183" s="242">
        <v>25228.9</v>
      </c>
      <c r="E183" s="242">
        <v>38913.39</v>
      </c>
      <c r="F183" s="52">
        <f t="shared" si="31"/>
        <v>154.24132641534112</v>
      </c>
    </row>
    <row r="184" spans="1:6" ht="12.75" customHeight="1" x14ac:dyDescent="0.2">
      <c r="A184" s="53">
        <v>3237</v>
      </c>
      <c r="B184" s="85" t="s">
        <v>412</v>
      </c>
      <c r="C184" s="50" t="s">
        <v>413</v>
      </c>
      <c r="D184" s="242">
        <v>69882.45</v>
      </c>
      <c r="E184" s="242">
        <v>119753.8</v>
      </c>
      <c r="F184" s="52">
        <f t="shared" si="31"/>
        <v>171.36462731343852</v>
      </c>
    </row>
    <row r="185" spans="1:6" ht="12.75" customHeight="1" x14ac:dyDescent="0.2">
      <c r="A185" s="53">
        <v>3238</v>
      </c>
      <c r="B185" s="85" t="s">
        <v>414</v>
      </c>
      <c r="C185" s="50" t="s">
        <v>415</v>
      </c>
      <c r="D185" s="242">
        <v>6768.08</v>
      </c>
      <c r="E185" s="242">
        <v>5503.95</v>
      </c>
      <c r="F185" s="52">
        <f t="shared" si="31"/>
        <v>81.322177042824549</v>
      </c>
    </row>
    <row r="186" spans="1:6" ht="12.75" customHeight="1" x14ac:dyDescent="0.2">
      <c r="A186" s="53">
        <v>3239</v>
      </c>
      <c r="B186" s="85" t="s">
        <v>416</v>
      </c>
      <c r="C186" s="50" t="s">
        <v>417</v>
      </c>
      <c r="D186" s="242">
        <v>20990.19</v>
      </c>
      <c r="E186" s="242">
        <v>12173.57</v>
      </c>
      <c r="F186" s="52">
        <f t="shared" si="31"/>
        <v>57.996473590758349</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102566.70999999998</v>
      </c>
      <c r="E188" s="51">
        <f t="shared" si="43"/>
        <v>151641.41999999998</v>
      </c>
      <c r="F188" s="52">
        <f t="shared" si="31"/>
        <v>147.84662586915388</v>
      </c>
    </row>
    <row r="189" spans="1:6" ht="12.75" customHeight="1" x14ac:dyDescent="0.2">
      <c r="A189" s="53">
        <v>3291</v>
      </c>
      <c r="B189" s="232" t="s">
        <v>422</v>
      </c>
      <c r="C189" s="50" t="s">
        <v>423</v>
      </c>
      <c r="D189" s="242">
        <v>18898.95</v>
      </c>
      <c r="E189" s="242">
        <v>39086.75</v>
      </c>
      <c r="F189" s="52">
        <f t="shared" si="31"/>
        <v>206.81969104103666</v>
      </c>
    </row>
    <row r="190" spans="1:6" ht="12.75" customHeight="1" x14ac:dyDescent="0.2">
      <c r="A190" s="53">
        <v>3292</v>
      </c>
      <c r="B190" s="85" t="s">
        <v>424</v>
      </c>
      <c r="C190" s="50" t="s">
        <v>425</v>
      </c>
      <c r="D190" s="242">
        <v>339.32</v>
      </c>
      <c r="E190" s="242">
        <v>744.66</v>
      </c>
      <c r="F190" s="52">
        <f t="shared" si="31"/>
        <v>219.45656017918191</v>
      </c>
    </row>
    <row r="191" spans="1:6" ht="12.75" customHeight="1" x14ac:dyDescent="0.2">
      <c r="A191" s="53">
        <v>3293</v>
      </c>
      <c r="B191" s="85" t="s">
        <v>426</v>
      </c>
      <c r="C191" s="50" t="s">
        <v>427</v>
      </c>
      <c r="D191" s="242">
        <v>57289.13</v>
      </c>
      <c r="E191" s="242">
        <v>78947.070000000007</v>
      </c>
      <c r="F191" s="52">
        <f t="shared" si="31"/>
        <v>137.80462366944656</v>
      </c>
    </row>
    <row r="192" spans="1:6" ht="12.75" customHeight="1" x14ac:dyDescent="0.2">
      <c r="A192" s="53">
        <v>3294</v>
      </c>
      <c r="B192" s="85" t="s">
        <v>428</v>
      </c>
      <c r="C192" s="50" t="s">
        <v>429</v>
      </c>
      <c r="D192" s="242">
        <v>5330.9</v>
      </c>
      <c r="E192" s="242">
        <v>2496.15</v>
      </c>
      <c r="F192" s="52">
        <f t="shared" si="31"/>
        <v>46.824176030313836</v>
      </c>
    </row>
    <row r="193" spans="1:6" ht="12.75" customHeight="1" x14ac:dyDescent="0.2">
      <c r="A193" s="53">
        <v>3295</v>
      </c>
      <c r="B193" s="85" t="s">
        <v>430</v>
      </c>
      <c r="C193" s="50" t="s">
        <v>431</v>
      </c>
      <c r="D193" s="242">
        <v>5993.81</v>
      </c>
      <c r="E193" s="242">
        <v>6106.4</v>
      </c>
      <c r="F193" s="52">
        <f t="shared" si="31"/>
        <v>101.8784379217893</v>
      </c>
    </row>
    <row r="194" spans="1:6" ht="12.75" customHeight="1" x14ac:dyDescent="0.2">
      <c r="A194" s="53" t="s">
        <v>432</v>
      </c>
      <c r="B194" s="85" t="s">
        <v>433</v>
      </c>
      <c r="C194" s="50" t="s">
        <v>432</v>
      </c>
      <c r="D194" s="242">
        <v>48.37</v>
      </c>
      <c r="E194" s="242">
        <v>0</v>
      </c>
      <c r="F194" s="52">
        <f t="shared" si="31"/>
        <v>0</v>
      </c>
    </row>
    <row r="195" spans="1:6" ht="12.75" customHeight="1" x14ac:dyDescent="0.2">
      <c r="A195" s="53">
        <v>3299</v>
      </c>
      <c r="B195" s="85" t="s">
        <v>434</v>
      </c>
      <c r="C195" s="50" t="s">
        <v>435</v>
      </c>
      <c r="D195" s="242">
        <v>14666.23</v>
      </c>
      <c r="E195" s="242">
        <v>24260.39</v>
      </c>
      <c r="F195" s="52">
        <f t="shared" si="31"/>
        <v>165.41667490554832</v>
      </c>
    </row>
    <row r="196" spans="1:6" ht="12.75" customHeight="1" x14ac:dyDescent="0.2">
      <c r="A196" s="53">
        <v>34</v>
      </c>
      <c r="B196" s="232" t="s">
        <v>436</v>
      </c>
      <c r="C196" s="50" t="s">
        <v>437</v>
      </c>
      <c r="D196" s="51">
        <f t="shared" ref="D196:E196" si="44">D197+D202+D210</f>
        <v>5375.35</v>
      </c>
      <c r="E196" s="51">
        <f t="shared" si="44"/>
        <v>15484.76</v>
      </c>
      <c r="F196" s="52">
        <f t="shared" si="31"/>
        <v>288.06980010603962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3158.8</v>
      </c>
      <c r="E202" s="51">
        <f t="shared" si="46"/>
        <v>7658.98</v>
      </c>
      <c r="F202" s="52">
        <f t="shared" si="31"/>
        <v>242.46486007344558</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3158.8</v>
      </c>
      <c r="E205" s="242">
        <v>7658.98</v>
      </c>
      <c r="F205" s="52">
        <f t="shared" si="31"/>
        <v>242.46486007344558</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2216.5500000000002</v>
      </c>
      <c r="E210" s="51">
        <f t="shared" si="47"/>
        <v>7825.7800000000007</v>
      </c>
      <c r="F210" s="52">
        <f t="shared" si="31"/>
        <v>353.06128894001938</v>
      </c>
    </row>
    <row r="211" spans="1:6" ht="12.75" customHeight="1" x14ac:dyDescent="0.2">
      <c r="A211" s="53">
        <v>3431</v>
      </c>
      <c r="B211" s="232" t="s">
        <v>466</v>
      </c>
      <c r="C211" s="50" t="s">
        <v>467</v>
      </c>
      <c r="D211" s="242">
        <v>1954.42</v>
      </c>
      <c r="E211" s="242">
        <v>2348.71</v>
      </c>
      <c r="F211" s="52">
        <f t="shared" si="31"/>
        <v>120.17427165092455</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10.9</v>
      </c>
      <c r="F213" s="52" t="str">
        <f t="shared" si="31"/>
        <v>-</v>
      </c>
    </row>
    <row r="214" spans="1:6" ht="12.75" customHeight="1" x14ac:dyDescent="0.2">
      <c r="A214" s="53">
        <v>3434</v>
      </c>
      <c r="B214" s="85" t="s">
        <v>472</v>
      </c>
      <c r="C214" s="50" t="s">
        <v>473</v>
      </c>
      <c r="D214" s="242">
        <v>262.13</v>
      </c>
      <c r="E214" s="242">
        <v>5466.17</v>
      </c>
      <c r="F214" s="52">
        <f t="shared" si="31"/>
        <v>2085.2897417312024</v>
      </c>
    </row>
    <row r="215" spans="1:6" ht="12.75" customHeight="1" x14ac:dyDescent="0.2">
      <c r="A215" s="53">
        <v>35</v>
      </c>
      <c r="B215" s="85" t="s">
        <v>474</v>
      </c>
      <c r="C215" s="50" t="s">
        <v>475</v>
      </c>
      <c r="D215" s="51">
        <f t="shared" ref="D215:E215" si="48">D216+D219+D223</f>
        <v>12779.41</v>
      </c>
      <c r="E215" s="51">
        <f t="shared" si="48"/>
        <v>3885.29</v>
      </c>
      <c r="F215" s="52">
        <f t="shared" si="31"/>
        <v>30.402733772529405</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12779.41</v>
      </c>
      <c r="E219" s="51">
        <f t="shared" si="50"/>
        <v>3885.29</v>
      </c>
      <c r="F219" s="52">
        <f t="shared" si="31"/>
        <v>30.402733772529405</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12779.41</v>
      </c>
      <c r="E221" s="242">
        <v>3885.29</v>
      </c>
      <c r="F221" s="52">
        <f t="shared" si="31"/>
        <v>30.402733772529405</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138631.11000000002</v>
      </c>
      <c r="E224" s="51">
        <f t="shared" si="51"/>
        <v>194785.42</v>
      </c>
      <c r="F224" s="52">
        <f t="shared" ref="F224:F235" si="52">IF(D224&lt;&gt;0,IF(E224/D224&gt;=100,"&gt;&gt;100",E224/D224*100),"-")</f>
        <v>140.50628318564281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291.10000000000002</v>
      </c>
      <c r="E231" s="51">
        <f t="shared" si="55"/>
        <v>297</v>
      </c>
      <c r="F231" s="52">
        <f t="shared" si="52"/>
        <v>102.02679491583649</v>
      </c>
    </row>
    <row r="232" spans="1:6" ht="12.75" customHeight="1" x14ac:dyDescent="0.2">
      <c r="A232" s="53">
        <v>3631</v>
      </c>
      <c r="B232" s="85" t="s">
        <v>508</v>
      </c>
      <c r="C232" s="50" t="s">
        <v>509</v>
      </c>
      <c r="D232" s="242">
        <v>291.10000000000002</v>
      </c>
      <c r="E232" s="242">
        <v>297</v>
      </c>
      <c r="F232" s="52">
        <f t="shared" si="52"/>
        <v>102.02679491583649</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138340.01</v>
      </c>
      <c r="E236" s="51">
        <f t="shared" si="56"/>
        <v>194488.42</v>
      </c>
      <c r="F236" s="52">
        <f t="shared" ref="F236:F239" si="57">IF(D236&lt;&gt;0,IF(E236/D236&gt;=100,"&gt;&gt;100",E236/D236*100),"-")</f>
        <v>140.58725310197678</v>
      </c>
    </row>
    <row r="237" spans="1:6" ht="12.75" customHeight="1" x14ac:dyDescent="0.2">
      <c r="A237" s="53" t="s">
        <v>518</v>
      </c>
      <c r="B237" s="85" t="s">
        <v>519</v>
      </c>
      <c r="C237" s="50" t="s">
        <v>518</v>
      </c>
      <c r="D237" s="242">
        <v>138340.01</v>
      </c>
      <c r="E237" s="242">
        <v>194488.42</v>
      </c>
      <c r="F237" s="52">
        <f t="shared" si="57"/>
        <v>140.58725310197678</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172776.42</v>
      </c>
      <c r="E252" s="51">
        <f t="shared" si="63"/>
        <v>232170.64</v>
      </c>
      <c r="F252" s="52">
        <f t="shared" ref="F252:F258" si="64">IF(D252&lt;&gt;0,IF(E252/D252&gt;=100,"&gt;&gt;100",E252/D252*100),"-")</f>
        <v>134.37634603147814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172776.42</v>
      </c>
      <c r="E259" s="51">
        <f t="shared" si="66"/>
        <v>232170.64</v>
      </c>
      <c r="F259" s="52">
        <f t="shared" ref="F259:F262" si="67">IF(D259&lt;&gt;0,IF(E259/D259&gt;=100,"&gt;&gt;100",E259/D259*100),"-")</f>
        <v>134.37634603147814</v>
      </c>
    </row>
    <row r="260" spans="1:6" ht="12.75" customHeight="1" x14ac:dyDescent="0.2">
      <c r="A260" s="53">
        <v>3721</v>
      </c>
      <c r="B260" s="85" t="s">
        <v>560</v>
      </c>
      <c r="C260" s="50" t="s">
        <v>561</v>
      </c>
      <c r="D260" s="242">
        <v>137139.32</v>
      </c>
      <c r="E260" s="242">
        <v>193203.06</v>
      </c>
      <c r="F260" s="52">
        <f t="shared" si="67"/>
        <v>140.88086480230467</v>
      </c>
    </row>
    <row r="261" spans="1:6" ht="12.75" customHeight="1" x14ac:dyDescent="0.2">
      <c r="A261" s="53">
        <v>3722</v>
      </c>
      <c r="B261" s="85" t="s">
        <v>562</v>
      </c>
      <c r="C261" s="50" t="s">
        <v>563</v>
      </c>
      <c r="D261" s="242">
        <v>35637.1</v>
      </c>
      <c r="E261" s="242">
        <v>38967.58</v>
      </c>
      <c r="F261" s="52">
        <f t="shared" si="67"/>
        <v>109.34554158447236</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171361.72999999998</v>
      </c>
      <c r="E263" s="51">
        <f t="shared" si="68"/>
        <v>257883.47999999998</v>
      </c>
      <c r="F263" s="52">
        <f t="shared" ref="F263:F267" si="69">IF(D263&lt;&gt;0,IF(E263/D263&gt;=100,"&gt;&gt;100",E263/D263*100),"-")</f>
        <v>150.49070758097506</v>
      </c>
    </row>
    <row r="264" spans="1:6" ht="12.75" customHeight="1" x14ac:dyDescent="0.2">
      <c r="A264" s="53">
        <v>381</v>
      </c>
      <c r="B264" s="85" t="s">
        <v>568</v>
      </c>
      <c r="C264" s="50" t="s">
        <v>569</v>
      </c>
      <c r="D264" s="51">
        <f t="shared" ref="D264:E264" si="70">SUM(D265:D267)</f>
        <v>143742.88999999998</v>
      </c>
      <c r="E264" s="51">
        <f t="shared" si="70"/>
        <v>173846.58</v>
      </c>
      <c r="F264" s="52">
        <f t="shared" si="69"/>
        <v>120.94273323710134</v>
      </c>
    </row>
    <row r="265" spans="1:6" ht="12.75" customHeight="1" x14ac:dyDescent="0.2">
      <c r="A265" s="53">
        <v>3811</v>
      </c>
      <c r="B265" s="85" t="s">
        <v>570</v>
      </c>
      <c r="C265" s="50" t="s">
        <v>571</v>
      </c>
      <c r="D265" s="242">
        <v>139213.59</v>
      </c>
      <c r="E265" s="242">
        <v>169976.78</v>
      </c>
      <c r="F265" s="52">
        <f t="shared" si="69"/>
        <v>122.09783541965982</v>
      </c>
    </row>
    <row r="266" spans="1:6" ht="12.75" customHeight="1" x14ac:dyDescent="0.2">
      <c r="A266" s="53">
        <v>3812</v>
      </c>
      <c r="B266" s="85" t="s">
        <v>572</v>
      </c>
      <c r="C266" s="50" t="s">
        <v>573</v>
      </c>
      <c r="D266" s="242">
        <v>4529.3</v>
      </c>
      <c r="E266" s="242">
        <v>3869.8</v>
      </c>
      <c r="F266" s="52">
        <f t="shared" si="69"/>
        <v>85.43925109840373</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27618.84</v>
      </c>
      <c r="E279" s="51">
        <f t="shared" si="75"/>
        <v>84036.9</v>
      </c>
      <c r="F279" s="52">
        <f t="shared" si="74"/>
        <v>304.27382178252236</v>
      </c>
    </row>
    <row r="280" spans="1:6" ht="24" x14ac:dyDescent="0.2">
      <c r="A280" s="53">
        <v>3861</v>
      </c>
      <c r="B280" s="85" t="s">
        <v>599</v>
      </c>
      <c r="C280" s="50" t="s">
        <v>600</v>
      </c>
      <c r="D280" s="242">
        <v>27618.84</v>
      </c>
      <c r="E280" s="242">
        <v>84036.9</v>
      </c>
      <c r="F280" s="52">
        <f t="shared" si="74"/>
        <v>304.27382178252236</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1069922.02</v>
      </c>
      <c r="E289" s="51">
        <f t="shared" si="79"/>
        <v>1490792.4000000001</v>
      </c>
      <c r="F289" s="52">
        <f t="shared" si="76"/>
        <v>139.33654716256797</v>
      </c>
    </row>
    <row r="290" spans="1:6" ht="12.75" customHeight="1" x14ac:dyDescent="0.2">
      <c r="A290" s="53" t="s">
        <v>609</v>
      </c>
      <c r="B290" s="85" t="s">
        <v>620</v>
      </c>
      <c r="C290" s="50" t="s">
        <v>621</v>
      </c>
      <c r="D290" s="51">
        <f>IF(D6&gt;=D289,D6-D289,0)</f>
        <v>862541.80999999982</v>
      </c>
      <c r="E290" s="51">
        <f>IF(E6&gt;=E289,E6-E289,0)</f>
        <v>1599516.1900000002</v>
      </c>
      <c r="F290" s="52">
        <f t="shared" si="76"/>
        <v>185.44216308772329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1063333.71</v>
      </c>
      <c r="E292" s="242">
        <v>1925875.52</v>
      </c>
      <c r="F292" s="52">
        <f t="shared" si="76"/>
        <v>181.11675590534981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1652341.58</v>
      </c>
      <c r="E294" s="242">
        <v>883424.97</v>
      </c>
      <c r="F294" s="52">
        <f t="shared" si="76"/>
        <v>53.465032938286285</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76865.820000000007</v>
      </c>
      <c r="E298" s="51">
        <f t="shared" si="80"/>
        <v>243240.42</v>
      </c>
      <c r="F298" s="52">
        <f t="shared" ref="F298:F418" si="81">IF(D298&lt;&gt;0,IF(E298/D298&gt;=100,"&gt;&gt;100",E298/D298*100),"-")</f>
        <v>316.44809097203409</v>
      </c>
    </row>
    <row r="299" spans="1:6" ht="12.75" customHeight="1" x14ac:dyDescent="0.2">
      <c r="A299" s="53">
        <v>71</v>
      </c>
      <c r="B299" s="85" t="s">
        <v>637</v>
      </c>
      <c r="C299" s="50" t="s">
        <v>638</v>
      </c>
      <c r="D299" s="51">
        <f t="shared" ref="D299:E299" si="82">D300+D304</f>
        <v>76865.820000000007</v>
      </c>
      <c r="E299" s="51">
        <f t="shared" si="82"/>
        <v>243240.42</v>
      </c>
      <c r="F299" s="52">
        <f t="shared" si="81"/>
        <v>316.44809097203409</v>
      </c>
    </row>
    <row r="300" spans="1:6" ht="24" x14ac:dyDescent="0.2">
      <c r="A300" s="53">
        <v>711</v>
      </c>
      <c r="B300" s="85" t="s">
        <v>639</v>
      </c>
      <c r="C300" s="50" t="s">
        <v>640</v>
      </c>
      <c r="D300" s="51">
        <f t="shared" ref="D300:E300" si="83">SUM(D301:D303)</f>
        <v>76865.820000000007</v>
      </c>
      <c r="E300" s="51">
        <f t="shared" si="83"/>
        <v>243240.42</v>
      </c>
      <c r="F300" s="52">
        <f t="shared" si="81"/>
        <v>316.44809097203409</v>
      </c>
    </row>
    <row r="301" spans="1:6" ht="12.75" customHeight="1" x14ac:dyDescent="0.2">
      <c r="A301" s="53">
        <v>7111</v>
      </c>
      <c r="B301" s="85" t="s">
        <v>641</v>
      </c>
      <c r="C301" s="50" t="s">
        <v>642</v>
      </c>
      <c r="D301" s="242">
        <v>76865.820000000007</v>
      </c>
      <c r="E301" s="242">
        <v>243240.42</v>
      </c>
      <c r="F301" s="52">
        <f t="shared" si="81"/>
        <v>316.44809097203409</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993735.55</v>
      </c>
      <c r="E350" s="51">
        <f t="shared" si="95"/>
        <v>1535542.8199999998</v>
      </c>
      <c r="F350" s="52">
        <f t="shared" si="81"/>
        <v>154.52227909125318</v>
      </c>
    </row>
    <row r="351" spans="1:6" ht="12.75" customHeight="1" x14ac:dyDescent="0.2">
      <c r="A351" s="53">
        <v>41</v>
      </c>
      <c r="B351" s="85" t="s">
        <v>741</v>
      </c>
      <c r="C351" s="50" t="s">
        <v>742</v>
      </c>
      <c r="D351" s="51">
        <f t="shared" ref="D351:E351" si="96">D352+D356</f>
        <v>1051.51</v>
      </c>
      <c r="E351" s="51">
        <f t="shared" si="96"/>
        <v>442</v>
      </c>
      <c r="F351" s="52">
        <f t="shared" si="81"/>
        <v>42.034788066685053</v>
      </c>
    </row>
    <row r="352" spans="1:6" ht="12.75" customHeight="1" x14ac:dyDescent="0.2">
      <c r="A352" s="53">
        <v>411</v>
      </c>
      <c r="B352" s="85" t="s">
        <v>743</v>
      </c>
      <c r="C352" s="50" t="s">
        <v>744</v>
      </c>
      <c r="D352" s="51">
        <f t="shared" ref="D352:E352" si="97">SUM(D353:D355)</f>
        <v>238.9</v>
      </c>
      <c r="E352" s="51">
        <f t="shared" si="97"/>
        <v>442</v>
      </c>
      <c r="F352" s="52">
        <f t="shared" si="81"/>
        <v>185.01465048137297</v>
      </c>
    </row>
    <row r="353" spans="1:6" ht="12.75" customHeight="1" x14ac:dyDescent="0.2">
      <c r="A353" s="53">
        <v>4111</v>
      </c>
      <c r="B353" s="85" t="s">
        <v>641</v>
      </c>
      <c r="C353" s="50" t="s">
        <v>745</v>
      </c>
      <c r="D353" s="242">
        <v>238.9</v>
      </c>
      <c r="E353" s="242">
        <v>442</v>
      </c>
      <c r="F353" s="52">
        <f t="shared" si="81"/>
        <v>185.01465048137297</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812.61</v>
      </c>
      <c r="E356" s="51">
        <f t="shared" si="98"/>
        <v>0</v>
      </c>
      <c r="F356" s="52">
        <f t="shared" si="81"/>
        <v>0</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812.61</v>
      </c>
      <c r="E362" s="242">
        <v>0</v>
      </c>
      <c r="F362" s="52">
        <f t="shared" si="81"/>
        <v>0</v>
      </c>
    </row>
    <row r="363" spans="1:6" ht="24" x14ac:dyDescent="0.2">
      <c r="A363" s="53">
        <v>42</v>
      </c>
      <c r="B363" s="232" t="s">
        <v>757</v>
      </c>
      <c r="C363" s="50" t="s">
        <v>758</v>
      </c>
      <c r="D363" s="51">
        <f t="shared" ref="D363:E363" si="99">D364+D369+D378+D383+D388+D391</f>
        <v>977427.18</v>
      </c>
      <c r="E363" s="51">
        <f t="shared" si="99"/>
        <v>1498873.66</v>
      </c>
      <c r="F363" s="52">
        <f t="shared" si="81"/>
        <v>153.3488827269976</v>
      </c>
    </row>
    <row r="364" spans="1:6" ht="12.75" customHeight="1" x14ac:dyDescent="0.2">
      <c r="A364" s="53">
        <v>421</v>
      </c>
      <c r="B364" s="85" t="s">
        <v>759</v>
      </c>
      <c r="C364" s="50" t="s">
        <v>760</v>
      </c>
      <c r="D364" s="51">
        <f t="shared" ref="D364:E364" si="100">SUM(D365:D368)</f>
        <v>919787.56</v>
      </c>
      <c r="E364" s="51">
        <f t="shared" si="100"/>
        <v>1389372.99</v>
      </c>
      <c r="F364" s="52">
        <f t="shared" si="81"/>
        <v>151.0536835266613</v>
      </c>
    </row>
    <row r="365" spans="1:6" ht="12.75" customHeight="1" x14ac:dyDescent="0.2">
      <c r="A365" s="53">
        <v>4211</v>
      </c>
      <c r="B365" s="85" t="s">
        <v>665</v>
      </c>
      <c r="C365" s="50" t="s">
        <v>761</v>
      </c>
      <c r="D365" s="242">
        <v>0</v>
      </c>
      <c r="E365" s="242">
        <v>15500</v>
      </c>
      <c r="F365" s="52" t="str">
        <f t="shared" si="81"/>
        <v>-</v>
      </c>
    </row>
    <row r="366" spans="1:6" ht="12.75" customHeight="1" x14ac:dyDescent="0.2">
      <c r="A366" s="53">
        <v>4212</v>
      </c>
      <c r="B366" s="85" t="s">
        <v>667</v>
      </c>
      <c r="C366" s="50" t="s">
        <v>762</v>
      </c>
      <c r="D366" s="242">
        <v>650871.9</v>
      </c>
      <c r="E366" s="242">
        <v>1183423.92</v>
      </c>
      <c r="F366" s="52">
        <f t="shared" si="81"/>
        <v>181.82132613191627</v>
      </c>
    </row>
    <row r="367" spans="1:6" ht="12.75" customHeight="1" x14ac:dyDescent="0.2">
      <c r="A367" s="53">
        <v>4213</v>
      </c>
      <c r="B367" s="85" t="s">
        <v>669</v>
      </c>
      <c r="C367" s="50" t="s">
        <v>763</v>
      </c>
      <c r="D367" s="242">
        <v>0</v>
      </c>
      <c r="E367" s="242">
        <v>15000</v>
      </c>
      <c r="F367" s="52" t="str">
        <f t="shared" si="81"/>
        <v>-</v>
      </c>
    </row>
    <row r="368" spans="1:6" ht="12.75" customHeight="1" x14ac:dyDescent="0.2">
      <c r="A368" s="53">
        <v>4214</v>
      </c>
      <c r="B368" s="85" t="s">
        <v>671</v>
      </c>
      <c r="C368" s="50" t="s">
        <v>764</v>
      </c>
      <c r="D368" s="242">
        <v>268915.65999999997</v>
      </c>
      <c r="E368" s="242">
        <v>175449.07</v>
      </c>
      <c r="F368" s="52">
        <f t="shared" si="81"/>
        <v>65.243158393973786</v>
      </c>
    </row>
    <row r="369" spans="1:6" ht="12.75" customHeight="1" x14ac:dyDescent="0.2">
      <c r="A369" s="53">
        <v>422</v>
      </c>
      <c r="B369" s="85" t="s">
        <v>765</v>
      </c>
      <c r="C369" s="50" t="s">
        <v>766</v>
      </c>
      <c r="D369" s="51">
        <f t="shared" ref="D369:E369" si="101">SUM(D370:D377)</f>
        <v>57639.62</v>
      </c>
      <c r="E369" s="51">
        <f t="shared" si="101"/>
        <v>109500.67</v>
      </c>
      <c r="F369" s="52">
        <f t="shared" si="81"/>
        <v>189.97465632146776</v>
      </c>
    </row>
    <row r="370" spans="1:6" ht="12.75" customHeight="1" x14ac:dyDescent="0.2">
      <c r="A370" s="53">
        <v>4221</v>
      </c>
      <c r="B370" s="85" t="s">
        <v>675</v>
      </c>
      <c r="C370" s="50" t="s">
        <v>767</v>
      </c>
      <c r="D370" s="242">
        <v>532.5</v>
      </c>
      <c r="E370" s="242">
        <v>0</v>
      </c>
      <c r="F370" s="52">
        <f t="shared" si="81"/>
        <v>0</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2649</v>
      </c>
      <c r="E372" s="242">
        <v>3968.9</v>
      </c>
      <c r="F372" s="52">
        <f t="shared" si="81"/>
        <v>149.82634956587393</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54458.12</v>
      </c>
      <c r="E376" s="242">
        <v>105531.77</v>
      </c>
      <c r="F376" s="52">
        <f t="shared" si="81"/>
        <v>193.7851875900233</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15256.86</v>
      </c>
      <c r="E402" s="51">
        <f t="shared" si="109"/>
        <v>36227.160000000003</v>
      </c>
      <c r="F402" s="52">
        <f t="shared" si="81"/>
        <v>237.44833471631779</v>
      </c>
    </row>
    <row r="403" spans="1:6" ht="12.75" customHeight="1" x14ac:dyDescent="0.2">
      <c r="A403" s="53">
        <v>451</v>
      </c>
      <c r="B403" s="85" t="s">
        <v>812</v>
      </c>
      <c r="C403" s="50" t="s">
        <v>813</v>
      </c>
      <c r="D403" s="242">
        <v>15256.86</v>
      </c>
      <c r="E403" s="242">
        <v>36227.160000000003</v>
      </c>
      <c r="F403" s="52">
        <f t="shared" si="81"/>
        <v>237.44833471631779</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916869.73</v>
      </c>
      <c r="E408" s="51">
        <f t="shared" si="111"/>
        <v>1292302.3999999999</v>
      </c>
      <c r="F408" s="52">
        <f t="shared" si="81"/>
        <v>140.94722049554412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1298594.83</v>
      </c>
      <c r="E410" s="242">
        <v>2215464.56</v>
      </c>
      <c r="F410" s="52">
        <f t="shared" si="81"/>
        <v>170.60475745156018</v>
      </c>
    </row>
    <row r="411" spans="1:6" ht="12.75" customHeight="1" x14ac:dyDescent="0.2">
      <c r="A411" s="53">
        <v>97</v>
      </c>
      <c r="B411" s="85" t="s">
        <v>828</v>
      </c>
      <c r="C411" s="50" t="s">
        <v>829</v>
      </c>
      <c r="D411" s="242">
        <v>0</v>
      </c>
      <c r="E411" s="242">
        <v>20738.919999999998</v>
      </c>
      <c r="F411" s="52" t="str">
        <f t="shared" si="81"/>
        <v>-</v>
      </c>
    </row>
    <row r="412" spans="1:6" ht="12.75" customHeight="1" x14ac:dyDescent="0.2">
      <c r="A412" s="53" t="s">
        <v>609</v>
      </c>
      <c r="B412" s="85" t="s">
        <v>830</v>
      </c>
      <c r="C412" s="50" t="s">
        <v>831</v>
      </c>
      <c r="D412" s="51">
        <f>D6+D298</f>
        <v>2009329.65</v>
      </c>
      <c r="E412" s="51">
        <f>E6+E298</f>
        <v>3333549.0100000002</v>
      </c>
      <c r="F412" s="52">
        <f t="shared" si="81"/>
        <v>165.90353952125278</v>
      </c>
    </row>
    <row r="413" spans="1:6" ht="12.75" customHeight="1" x14ac:dyDescent="0.2">
      <c r="A413" s="53" t="s">
        <v>609</v>
      </c>
      <c r="B413" s="85" t="s">
        <v>832</v>
      </c>
      <c r="C413" s="50" t="s">
        <v>833</v>
      </c>
      <c r="D413" s="51">
        <f t="shared" ref="D413:E413" si="112">D289+D350</f>
        <v>2063657.57</v>
      </c>
      <c r="E413" s="51">
        <f t="shared" si="112"/>
        <v>3026335.2199999997</v>
      </c>
      <c r="F413" s="52">
        <f t="shared" si="81"/>
        <v>146.64909837730488</v>
      </c>
    </row>
    <row r="414" spans="1:6" ht="12.75" customHeight="1" x14ac:dyDescent="0.2">
      <c r="A414" s="53" t="s">
        <v>609</v>
      </c>
      <c r="B414" s="85" t="s">
        <v>834</v>
      </c>
      <c r="C414" s="50" t="s">
        <v>835</v>
      </c>
      <c r="D414" s="51">
        <f t="shared" ref="D414:E414" si="113">IF(D412&gt;=D413,D412-D413,0)</f>
        <v>0</v>
      </c>
      <c r="E414" s="51">
        <f t="shared" si="113"/>
        <v>307213.7900000005</v>
      </c>
      <c r="F414" s="52" t="str">
        <f t="shared" si="81"/>
        <v>-</v>
      </c>
    </row>
    <row r="415" spans="1:6" ht="12.75" customHeight="1" x14ac:dyDescent="0.2">
      <c r="A415" s="53" t="s">
        <v>609</v>
      </c>
      <c r="B415" s="85" t="s">
        <v>836</v>
      </c>
      <c r="C415" s="50" t="s">
        <v>837</v>
      </c>
      <c r="D415" s="51">
        <f t="shared" ref="D415:E415" si="114">IF(D413&gt;=D412,D413-D412,0)</f>
        <v>54327.920000000158</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235261.12000000011</v>
      </c>
      <c r="E417" s="51">
        <f t="shared" si="116"/>
        <v>289589.04000000004</v>
      </c>
      <c r="F417" s="52">
        <f t="shared" si="81"/>
        <v>123.09260450685599</v>
      </c>
    </row>
    <row r="418" spans="1:6" ht="12.75" customHeight="1" x14ac:dyDescent="0.2">
      <c r="A418" s="55" t="s">
        <v>843</v>
      </c>
      <c r="B418" s="233" t="s">
        <v>844</v>
      </c>
      <c r="C418" s="56" t="s">
        <v>845</v>
      </c>
      <c r="D418" s="62">
        <f t="shared" ref="D418:E418" si="117">D294+D411</f>
        <v>1652341.58</v>
      </c>
      <c r="E418" s="62">
        <f t="shared" si="117"/>
        <v>904163.89</v>
      </c>
      <c r="F418" s="57">
        <f t="shared" si="81"/>
        <v>54.720155986149067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171299.22</v>
      </c>
      <c r="E420" s="51">
        <f t="shared" si="118"/>
        <v>423285.72000000003</v>
      </c>
      <c r="F420" s="52">
        <f t="shared" ref="F420:F647" si="119">IF(D420&lt;&gt;0,IF(E420/D420&gt;=100,"&gt;&gt;100",E420/D420*100),"-")</f>
        <v>247.10312166044889</v>
      </c>
    </row>
    <row r="421" spans="1:6" ht="24" x14ac:dyDescent="0.2">
      <c r="A421" s="53">
        <v>81</v>
      </c>
      <c r="B421" s="232" t="s">
        <v>849</v>
      </c>
      <c r="C421" s="50" t="s">
        <v>850</v>
      </c>
      <c r="D421" s="51">
        <f t="shared" ref="D421:E421" si="120">D422+D427+D430+D434+D435+D442+D447+D455</f>
        <v>3567.95</v>
      </c>
      <c r="E421" s="51">
        <f t="shared" si="120"/>
        <v>6766.39</v>
      </c>
      <c r="F421" s="52">
        <f t="shared" si="119"/>
        <v>189.64363289844312</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3567.95</v>
      </c>
      <c r="E427" s="51">
        <f t="shared" si="122"/>
        <v>6766.39</v>
      </c>
      <c r="F427" s="52">
        <f t="shared" si="119"/>
        <v>189.64363289844312</v>
      </c>
    </row>
    <row r="428" spans="1:6" ht="24" x14ac:dyDescent="0.2">
      <c r="A428" s="53">
        <v>8121</v>
      </c>
      <c r="B428" s="232" t="s">
        <v>863</v>
      </c>
      <c r="C428" s="50" t="s">
        <v>864</v>
      </c>
      <c r="D428" s="242">
        <v>3567.95</v>
      </c>
      <c r="E428" s="242">
        <v>6766.39</v>
      </c>
      <c r="F428" s="52">
        <f t="shared" si="119"/>
        <v>189.64363289844312</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167731.26999999999</v>
      </c>
      <c r="E484" s="51">
        <f t="shared" si="137"/>
        <v>416519.33</v>
      </c>
      <c r="F484" s="52">
        <f t="shared" si="119"/>
        <v>248.32538977377331</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167731.26999999999</v>
      </c>
      <c r="E490" s="51">
        <f t="shared" si="139"/>
        <v>416519.33</v>
      </c>
      <c r="F490" s="52">
        <f t="shared" si="119"/>
        <v>248.32538977377331</v>
      </c>
    </row>
    <row r="491" spans="1:6" ht="12.75" customHeight="1" x14ac:dyDescent="0.2">
      <c r="A491" s="53">
        <v>8422</v>
      </c>
      <c r="B491" s="85" t="s">
        <v>989</v>
      </c>
      <c r="C491" s="50" t="s">
        <v>990</v>
      </c>
      <c r="D491" s="242">
        <v>167731.26999999999</v>
      </c>
      <c r="E491" s="242">
        <v>416519.33</v>
      </c>
      <c r="F491" s="52">
        <f t="shared" si="119"/>
        <v>248.32538977377331</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16955.8</v>
      </c>
      <c r="E528" s="51">
        <f t="shared" si="148"/>
        <v>23100</v>
      </c>
      <c r="F528" s="52">
        <f t="shared" si="119"/>
        <v>136.23656801802332</v>
      </c>
    </row>
    <row r="529" spans="1:6" ht="24" x14ac:dyDescent="0.2">
      <c r="A529" s="53">
        <v>51</v>
      </c>
      <c r="B529" s="85" t="s">
        <v>1065</v>
      </c>
      <c r="C529" s="50" t="s">
        <v>1066</v>
      </c>
      <c r="D529" s="51">
        <f t="shared" ref="D529:E529" si="149">D530+D535+D538+D542+D543+D550+D555+D563</f>
        <v>16285.8</v>
      </c>
      <c r="E529" s="51">
        <f t="shared" si="149"/>
        <v>18100</v>
      </c>
      <c r="F529" s="52">
        <f t="shared" si="119"/>
        <v>111.1397659310565</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16285.8</v>
      </c>
      <c r="E535" s="51">
        <f t="shared" si="151"/>
        <v>18100</v>
      </c>
      <c r="F535" s="52">
        <f t="shared" si="119"/>
        <v>111.1397659310565</v>
      </c>
    </row>
    <row r="536" spans="1:6" ht="24" x14ac:dyDescent="0.2">
      <c r="A536" s="53">
        <v>5121</v>
      </c>
      <c r="B536" s="85" t="s">
        <v>1079</v>
      </c>
      <c r="C536" s="50" t="s">
        <v>1080</v>
      </c>
      <c r="D536" s="242">
        <v>16285.8</v>
      </c>
      <c r="E536" s="242">
        <v>18100</v>
      </c>
      <c r="F536" s="52">
        <f t="shared" si="119"/>
        <v>111.1397659310565</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670</v>
      </c>
      <c r="E580" s="51">
        <f t="shared" si="162"/>
        <v>5000</v>
      </c>
      <c r="F580" s="52">
        <f t="shared" si="119"/>
        <v>746.26865671641792</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670</v>
      </c>
      <c r="E585" s="51">
        <f t="shared" si="164"/>
        <v>5000</v>
      </c>
      <c r="F585" s="52">
        <f t="shared" si="119"/>
        <v>746.26865671641792</v>
      </c>
    </row>
    <row r="586" spans="1:6" ht="12.75" customHeight="1" x14ac:dyDescent="0.2">
      <c r="A586" s="53">
        <v>5321</v>
      </c>
      <c r="B586" s="85" t="s">
        <v>1171</v>
      </c>
      <c r="C586" s="50" t="s">
        <v>1172</v>
      </c>
      <c r="D586" s="242">
        <v>670</v>
      </c>
      <c r="E586" s="242">
        <v>5000</v>
      </c>
      <c r="F586" s="52">
        <f t="shared" si="119"/>
        <v>746.26865671641792</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154343.42000000001</v>
      </c>
      <c r="E635" s="51">
        <f t="shared" si="178"/>
        <v>400185.72000000003</v>
      </c>
      <c r="F635" s="52">
        <f t="shared" si="119"/>
        <v>259.2826568181527</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202256.29</v>
      </c>
      <c r="E637" s="242">
        <v>356599.71</v>
      </c>
      <c r="F637" s="52">
        <f t="shared" si="119"/>
        <v>176.31081337445673</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2180628.87</v>
      </c>
      <c r="E639" s="51">
        <f t="shared" si="180"/>
        <v>3756834.7300000004</v>
      </c>
      <c r="F639" s="52">
        <f t="shared" si="119"/>
        <v>172.28216968438102</v>
      </c>
    </row>
    <row r="640" spans="1:6" ht="12.75" customHeight="1" x14ac:dyDescent="0.2">
      <c r="A640" s="53" t="s">
        <v>609</v>
      </c>
      <c r="B640" s="85" t="s">
        <v>1278</v>
      </c>
      <c r="C640" s="50" t="s">
        <v>1279</v>
      </c>
      <c r="D640" s="51">
        <f t="shared" ref="D640:E640" si="181">D413+D528</f>
        <v>2080613.37</v>
      </c>
      <c r="E640" s="51">
        <f t="shared" si="181"/>
        <v>3049435.2199999997</v>
      </c>
      <c r="F640" s="52">
        <f t="shared" si="119"/>
        <v>146.56424225515764</v>
      </c>
    </row>
    <row r="641" spans="1:6" ht="12.75" customHeight="1" x14ac:dyDescent="0.2">
      <c r="A641" s="53" t="s">
        <v>609</v>
      </c>
      <c r="B641" s="85" t="s">
        <v>1280</v>
      </c>
      <c r="C641" s="50" t="s">
        <v>1281</v>
      </c>
      <c r="D641" s="51">
        <f t="shared" ref="D641:E641" si="182">IF(D639&gt;=D640,D639-D640,0)</f>
        <v>100015.5</v>
      </c>
      <c r="E641" s="51">
        <f t="shared" si="182"/>
        <v>707399.51000000071</v>
      </c>
      <c r="F641" s="52">
        <f t="shared" si="119"/>
        <v>707.28988006859015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67010.669999999984</v>
      </c>
      <c r="F643" s="52" t="str">
        <f t="shared" si="119"/>
        <v>-</v>
      </c>
    </row>
    <row r="644" spans="1:6" ht="24" x14ac:dyDescent="0.2">
      <c r="A644" s="60" t="s">
        <v>1286</v>
      </c>
      <c r="B644" s="85" t="s">
        <v>1287</v>
      </c>
      <c r="C644" s="61" t="s">
        <v>1286</v>
      </c>
      <c r="D644" s="51">
        <f t="shared" ref="D644:E644" si="185">IF(D417-D416+D638-D637&gt;=0,D417-D416+D638-D637,0)</f>
        <v>33004.830000000104</v>
      </c>
      <c r="E644" s="51">
        <f t="shared" si="185"/>
        <v>0</v>
      </c>
      <c r="F644" s="52">
        <f t="shared" si="119"/>
        <v>0</v>
      </c>
    </row>
    <row r="645" spans="1:6" ht="24" x14ac:dyDescent="0.2">
      <c r="A645" s="53" t="s">
        <v>609</v>
      </c>
      <c r="B645" s="85" t="s">
        <v>1288</v>
      </c>
      <c r="C645" s="50" t="s">
        <v>1289</v>
      </c>
      <c r="D645" s="51">
        <f t="shared" ref="D645:E645" si="186">IF(D641+D643-D642-D644&gt;=0,D641+D643-D642-D644,0)</f>
        <v>67010.669999999896</v>
      </c>
      <c r="E645" s="51">
        <f t="shared" si="186"/>
        <v>774410.18000000063</v>
      </c>
      <c r="F645" s="52">
        <f t="shared" si="119"/>
        <v>1155.6520476515186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24960.31</v>
      </c>
      <c r="E649" s="242">
        <v>138962.12</v>
      </c>
      <c r="F649" s="52">
        <f t="shared" ref="F649:F724" si="188">IF(D649&lt;&gt;0,IF(E649/D649&gt;=100,"&gt;&gt;100",E649/D649*100),"-")</f>
        <v>556.73234827612305</v>
      </c>
    </row>
    <row r="650" spans="1:6" ht="12.75" customHeight="1" x14ac:dyDescent="0.2">
      <c r="A650" s="53" t="s">
        <v>1297</v>
      </c>
      <c r="B650" s="85" t="s">
        <v>1298</v>
      </c>
      <c r="C650" s="50" t="s">
        <v>1297</v>
      </c>
      <c r="D650" s="242">
        <v>2107772.5299999998</v>
      </c>
      <c r="E650" s="242">
        <v>3438753.68</v>
      </c>
      <c r="F650" s="52">
        <f t="shared" si="188"/>
        <v>163.1463372378233</v>
      </c>
    </row>
    <row r="651" spans="1:6" ht="12.75" customHeight="1" x14ac:dyDescent="0.2">
      <c r="A651" s="53" t="s">
        <v>1299</v>
      </c>
      <c r="B651" s="85" t="s">
        <v>1300</v>
      </c>
      <c r="C651" s="50" t="s">
        <v>1299</v>
      </c>
      <c r="D651" s="242">
        <v>1993770.72</v>
      </c>
      <c r="E651" s="242">
        <v>2718379.85</v>
      </c>
      <c r="F651" s="52">
        <f t="shared" si="188"/>
        <v>136.34365389817742</v>
      </c>
    </row>
    <row r="652" spans="1:6" ht="24" x14ac:dyDescent="0.2">
      <c r="A652" s="53">
        <v>11</v>
      </c>
      <c r="B652" s="85" t="s">
        <v>1301</v>
      </c>
      <c r="C652" s="50" t="s">
        <v>1302</v>
      </c>
      <c r="D652" s="51">
        <f t="shared" ref="D652:E652" si="189">+D649+D650-D651</f>
        <v>138962.11999999988</v>
      </c>
      <c r="E652" s="51">
        <f t="shared" si="189"/>
        <v>859335.95000000019</v>
      </c>
      <c r="F652" s="52">
        <f t="shared" si="188"/>
        <v>618.39582614312519</v>
      </c>
    </row>
    <row r="653" spans="1:6" ht="24" x14ac:dyDescent="0.2">
      <c r="A653" s="53" t="s">
        <v>609</v>
      </c>
      <c r="B653" s="85" t="s">
        <v>1303</v>
      </c>
      <c r="C653" s="50" t="s">
        <v>1304</v>
      </c>
      <c r="D653" s="262">
        <v>6</v>
      </c>
      <c r="E653" s="262">
        <v>11</v>
      </c>
      <c r="F653" s="52">
        <f t="shared" si="188"/>
        <v>183.33333333333331</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6</v>
      </c>
      <c r="E655" s="262">
        <v>11</v>
      </c>
      <c r="F655" s="52">
        <f t="shared" si="188"/>
        <v>183.33333333333331</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54.22</v>
      </c>
      <c r="E658" s="242">
        <v>51.87</v>
      </c>
      <c r="F658" s="52">
        <f t="shared" si="188"/>
        <v>95.665805975654735</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53.08</v>
      </c>
      <c r="F660" s="52" t="str">
        <f t="shared" si="188"/>
        <v>-</v>
      </c>
    </row>
    <row r="661" spans="1:6" ht="12.75" customHeight="1" x14ac:dyDescent="0.2">
      <c r="A661" s="53">
        <v>63311</v>
      </c>
      <c r="B661" s="85" t="s">
        <v>1320</v>
      </c>
      <c r="C661" s="50" t="s">
        <v>1321</v>
      </c>
      <c r="D661" s="242">
        <v>698.8</v>
      </c>
      <c r="E661" s="242">
        <v>800</v>
      </c>
      <c r="F661" s="52">
        <f t="shared" si="188"/>
        <v>114.48196908986836</v>
      </c>
    </row>
    <row r="662" spans="1:6" ht="12.75" customHeight="1" x14ac:dyDescent="0.2">
      <c r="A662" s="53">
        <v>63312</v>
      </c>
      <c r="B662" s="85" t="s">
        <v>1322</v>
      </c>
      <c r="C662" s="50" t="s">
        <v>1323</v>
      </c>
      <c r="D662" s="242">
        <v>1138.54</v>
      </c>
      <c r="E662" s="242">
        <v>975</v>
      </c>
      <c r="F662" s="52">
        <f t="shared" si="188"/>
        <v>85.635989952043843</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136168.63</v>
      </c>
      <c r="E665" s="242">
        <v>708226.78</v>
      </c>
      <c r="F665" s="52">
        <f t="shared" si="188"/>
        <v>520.11008702958975</v>
      </c>
    </row>
    <row r="666" spans="1:6" ht="12.75" customHeight="1" x14ac:dyDescent="0.2">
      <c r="A666" s="53">
        <v>63322</v>
      </c>
      <c r="B666" s="85" t="s">
        <v>1330</v>
      </c>
      <c r="C666" s="50" t="s">
        <v>1331</v>
      </c>
      <c r="D666" s="242">
        <v>36937.18</v>
      </c>
      <c r="E666" s="242">
        <v>37900</v>
      </c>
      <c r="F666" s="52">
        <f t="shared" si="188"/>
        <v>102.60664187141519</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4975.12</v>
      </c>
      <c r="E669" s="242">
        <v>6029.12</v>
      </c>
      <c r="F669" s="52">
        <f t="shared" si="188"/>
        <v>121.1854186431684</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29415.83</v>
      </c>
      <c r="E694" s="242">
        <v>10947.23</v>
      </c>
      <c r="F694" s="52">
        <f t="shared" si="188"/>
        <v>37.215438082148282</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289960.87</v>
      </c>
      <c r="E698" s="242">
        <v>272347.2</v>
      </c>
      <c r="F698" s="52">
        <f t="shared" si="188"/>
        <v>93.925501051228053</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398.17</v>
      </c>
      <c r="E717" s="242">
        <v>958.17</v>
      </c>
      <c r="F717" s="52">
        <f t="shared" si="188"/>
        <v>240.64344375517993</v>
      </c>
    </row>
    <row r="718" spans="1:6" ht="12.75" customHeight="1" x14ac:dyDescent="0.2">
      <c r="A718" s="53">
        <v>32121</v>
      </c>
      <c r="B718" s="85" t="s">
        <v>1416</v>
      </c>
      <c r="C718" s="50" t="s">
        <v>1417</v>
      </c>
      <c r="D718" s="242">
        <v>1197.68</v>
      </c>
      <c r="E718" s="242">
        <v>1189.42</v>
      </c>
      <c r="F718" s="52">
        <f t="shared" si="188"/>
        <v>99.310333311068064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90.08</v>
      </c>
      <c r="E720" s="242">
        <v>2430.84</v>
      </c>
      <c r="F720" s="52">
        <f t="shared" si="188"/>
        <v>2698.5346358792185</v>
      </c>
    </row>
    <row r="721" spans="1:6" ht="12.75" customHeight="1" x14ac:dyDescent="0.2">
      <c r="A721" s="53" t="s">
        <v>1422</v>
      </c>
      <c r="B721" s="85" t="s">
        <v>1423</v>
      </c>
      <c r="C721" s="50" t="s">
        <v>1422</v>
      </c>
      <c r="D721" s="242">
        <v>0</v>
      </c>
      <c r="E721" s="242">
        <v>4002.51</v>
      </c>
      <c r="F721" s="52" t="str">
        <f t="shared" si="188"/>
        <v>-</v>
      </c>
    </row>
    <row r="722" spans="1:6" ht="12.75" customHeight="1" x14ac:dyDescent="0.2">
      <c r="A722" s="53" t="s">
        <v>1424</v>
      </c>
      <c r="B722" s="85" t="s">
        <v>1425</v>
      </c>
      <c r="C722" s="50" t="s">
        <v>1424</v>
      </c>
      <c r="D722" s="242">
        <v>9477.2199999999993</v>
      </c>
      <c r="E722" s="242">
        <v>16111.38</v>
      </c>
      <c r="F722" s="52">
        <f t="shared" si="188"/>
        <v>170.0011184714505</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17373.25</v>
      </c>
      <c r="E725" s="242">
        <v>32838.93</v>
      </c>
      <c r="F725" s="52">
        <f t="shared" ref="F725:F979" si="190">IF(D725&lt;&gt;0,IF(E725/D725&gt;=100,"&gt;&gt;100",E725/D725*100),"-")</f>
        <v>189.02007396428417</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3158.8</v>
      </c>
      <c r="E742" s="242">
        <v>7658.98</v>
      </c>
      <c r="F742" s="52">
        <f t="shared" si="190"/>
        <v>242.46486007344558</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291.10000000000002</v>
      </c>
      <c r="E764" s="242">
        <v>297</v>
      </c>
      <c r="F764" s="52">
        <f t="shared" si="190"/>
        <v>102.02679491583649</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120947.39</v>
      </c>
      <c r="E816" s="242">
        <v>153818.56</v>
      </c>
      <c r="F816" s="52">
        <f t="shared" si="190"/>
        <v>127.17807304481725</v>
      </c>
    </row>
    <row r="817" spans="1:6" ht="12.75" customHeight="1" x14ac:dyDescent="0.2">
      <c r="A817" s="53" t="s">
        <v>1614</v>
      </c>
      <c r="B817" s="85" t="s">
        <v>1615</v>
      </c>
      <c r="C817" s="50" t="s">
        <v>1614</v>
      </c>
      <c r="D817" s="242">
        <v>299.97000000000003</v>
      </c>
      <c r="E817" s="242">
        <v>1994.5</v>
      </c>
      <c r="F817" s="52">
        <f t="shared" si="190"/>
        <v>664.89982331566489</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15891.96</v>
      </c>
      <c r="E823" s="242">
        <v>37390</v>
      </c>
      <c r="F823" s="52">
        <f t="shared" si="190"/>
        <v>235.27620255777134</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6152.06</v>
      </c>
      <c r="E825" s="242">
        <v>7233.74</v>
      </c>
      <c r="F825" s="52">
        <f t="shared" si="190"/>
        <v>117.58240329255565</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2202.8000000000002</v>
      </c>
      <c r="E827" s="242">
        <v>0</v>
      </c>
      <c r="F827" s="52">
        <f t="shared" si="190"/>
        <v>0</v>
      </c>
    </row>
    <row r="828" spans="1:6" ht="12.75" customHeight="1" x14ac:dyDescent="0.2">
      <c r="A828" s="53" t="s">
        <v>1635</v>
      </c>
      <c r="B828" s="85" t="s">
        <v>1636</v>
      </c>
      <c r="C828" s="50" t="s">
        <v>1635</v>
      </c>
      <c r="D828" s="242">
        <v>27282.240000000002</v>
      </c>
      <c r="E828" s="242">
        <v>31733.84</v>
      </c>
      <c r="F828" s="52">
        <f t="shared" si="190"/>
        <v>116.31684201883716</v>
      </c>
    </row>
    <row r="829" spans="1:6" ht="12.75" customHeight="1" x14ac:dyDescent="0.2">
      <c r="A829" s="53">
        <v>38117</v>
      </c>
      <c r="B829" s="85" t="s">
        <v>1637</v>
      </c>
      <c r="C829" s="50" t="s">
        <v>1638</v>
      </c>
      <c r="D829" s="242">
        <v>982.16</v>
      </c>
      <c r="E829" s="242">
        <v>0</v>
      </c>
      <c r="F829" s="52">
        <f t="shared" si="190"/>
        <v>0</v>
      </c>
    </row>
    <row r="830" spans="1:6" ht="12.75" customHeight="1" x14ac:dyDescent="0.2">
      <c r="A830" s="53">
        <v>38612</v>
      </c>
      <c r="B830" s="85" t="s">
        <v>1639</v>
      </c>
      <c r="C830" s="50" t="s">
        <v>1640</v>
      </c>
      <c r="D830" s="242">
        <v>27618.84</v>
      </c>
      <c r="E830" s="242">
        <v>84036.9</v>
      </c>
      <c r="F830" s="52">
        <f t="shared" si="190"/>
        <v>304.27382178252236</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3567.95</v>
      </c>
      <c r="E846" s="242">
        <v>6766.39</v>
      </c>
      <c r="F846" s="52">
        <f t="shared" si="190"/>
        <v>189.64363289844312</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167731.26999999999</v>
      </c>
      <c r="E879" s="242">
        <v>416519.33</v>
      </c>
      <c r="F879" s="52">
        <f t="shared" si="190"/>
        <v>248.32538977377331</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16285.8</v>
      </c>
      <c r="E915" s="242">
        <v>0</v>
      </c>
      <c r="F915" s="52">
        <f t="shared" si="190"/>
        <v>0</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79" fitToHeight="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7742450.2699999996</v>
      </c>
      <c r="E6" s="229">
        <f t="shared" si="0"/>
        <v>8836475.3099999987</v>
      </c>
      <c r="F6" s="230">
        <f t="shared" ref="F6:F260" si="1">IF(D6&gt;0,IF(E6/D6&gt;=100,"&gt;&gt;100",E6/D6*100),"-")</f>
        <v>114.13021720319037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5815239.1499999994</v>
      </c>
      <c r="E7" s="104">
        <f t="shared" si="2"/>
        <v>6916034.2499999991</v>
      </c>
      <c r="F7" s="93">
        <f t="shared" si="1"/>
        <v>118.92948976999509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1273963.5900000001</v>
      </c>
      <c r="E8" s="104">
        <f>E9+E10-E11</f>
        <v>1273963.5900000001</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1263818.5900000001</v>
      </c>
      <c r="E9" s="247">
        <v>1263818.5900000001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10145</v>
      </c>
      <c r="E10" s="247">
        <v>10145</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4463964.84</v>
      </c>
      <c r="E12" s="104">
        <f t="shared" si="3"/>
        <v>5415574.4499999993</v>
      </c>
      <c r="F12" s="93">
        <f t="shared" si="1"/>
        <v>121.31758748350714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4386758.93</v>
      </c>
      <c r="E13" s="104">
        <f t="shared" si="4"/>
        <v>5283859.7499999991</v>
      </c>
      <c r="F13" s="93">
        <f t="shared" si="1"/>
        <v>120.45019647341321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3519001.52</v>
      </c>
      <c r="E15" s="247">
        <v>4652536.0599999996</v>
      </c>
      <c r="F15" s="93">
        <f t="shared" si="1"/>
        <v>132.21182297187525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2063924.94</v>
      </c>
      <c r="E16" s="247">
        <v>2134241.8199999998</v>
      </c>
      <c r="F16" s="93">
        <f t="shared" si="1"/>
        <v>103.40694947947088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380367.56</v>
      </c>
      <c r="E17" s="247">
        <v>430226.73</v>
      </c>
      <c r="F17" s="93">
        <f t="shared" si="1"/>
        <v>113.1081551749576</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1576535.09</v>
      </c>
      <c r="E18" s="247">
        <v>1933144.86</v>
      </c>
      <c r="F18" s="93">
        <f t="shared" si="1"/>
        <v>122.61984349488853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50739.969999999972</v>
      </c>
      <c r="E19" s="104">
        <f t="shared" si="5"/>
        <v>107903.20999999996</v>
      </c>
      <c r="F19" s="93">
        <f t="shared" si="1"/>
        <v>212.65919156042074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44139.57</v>
      </c>
      <c r="E20" s="247">
        <v>44139.57</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1185.21</v>
      </c>
      <c r="E21" s="247">
        <v>1185.21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8998.68</v>
      </c>
      <c r="E22" s="247">
        <v>8998.68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3651.07</v>
      </c>
      <c r="E25" s="247">
        <v>3651.07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262552.05</v>
      </c>
      <c r="E26" s="247">
        <v>373163.66</v>
      </c>
      <c r="F26" s="93">
        <f t="shared" si="1"/>
        <v>142.12940253180273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269786.61</v>
      </c>
      <c r="E28" s="247">
        <v>323234.98</v>
      </c>
      <c r="F28" s="93">
        <f t="shared" si="1"/>
        <v>119.81135016300475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2654.4500000000007</v>
      </c>
      <c r="E29" s="104">
        <f t="shared" si="6"/>
        <v>0</v>
      </c>
      <c r="F29" s="93">
        <f t="shared" si="1"/>
        <v>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21235.65</v>
      </c>
      <c r="E30" s="247">
        <v>21235.65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18581.2</v>
      </c>
      <c r="E34" s="247">
        <v>21235.65</v>
      </c>
      <c r="F34" s="93">
        <f t="shared" si="1"/>
        <v>114.28567584440188</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10597.61</v>
      </c>
      <c r="E35" s="104">
        <f t="shared" si="7"/>
        <v>10597.61</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10597.61</v>
      </c>
      <c r="E37" s="247">
        <v>10597.61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13213.880000000001</v>
      </c>
      <c r="E45" s="104">
        <f t="shared" si="9"/>
        <v>13213.880000000001</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5397.26</v>
      </c>
      <c r="E47" s="247">
        <v>5397.26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10866.68</v>
      </c>
      <c r="E48" s="247">
        <v>10866.68</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3050.06</v>
      </c>
      <c r="E50" s="247">
        <v>3050.06</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45652.17</v>
      </c>
      <c r="E54" s="247">
        <v>71566.48</v>
      </c>
      <c r="F54" s="93">
        <f t="shared" si="1"/>
        <v>156.7646839131634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45652.17</v>
      </c>
      <c r="E55" s="247">
        <v>71566.48</v>
      </c>
      <c r="F55" s="93">
        <f t="shared" si="1"/>
        <v>156.7646839131634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77310.720000000001</v>
      </c>
      <c r="E56" s="104">
        <f t="shared" si="11"/>
        <v>226496.21</v>
      </c>
      <c r="F56" s="93">
        <f t="shared" si="1"/>
        <v>292.96869826073276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77310.720000000001</v>
      </c>
      <c r="E57" s="247">
        <v>226496.21</v>
      </c>
      <c r="F57" s="93">
        <f t="shared" si="1"/>
        <v>292.96869826073276</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1927211.1199999999</v>
      </c>
      <c r="E68" s="104">
        <f t="shared" si="13"/>
        <v>1920441.0599999998</v>
      </c>
      <c r="F68" s="93">
        <f t="shared" si="1"/>
        <v>99.648712072603658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138962.12</v>
      </c>
      <c r="E69" s="104">
        <f t="shared" si="14"/>
        <v>859335.95</v>
      </c>
      <c r="F69" s="93">
        <f t="shared" si="1"/>
        <v>618.3958261431244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138735.53</v>
      </c>
      <c r="E70" s="104">
        <f t="shared" si="15"/>
        <v>859283.69</v>
      </c>
      <c r="F70" s="93">
        <f t="shared" si="1"/>
        <v>619.36815320487835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138735.53</v>
      </c>
      <c r="E72" s="247">
        <v>859283.69</v>
      </c>
      <c r="F72" s="93">
        <f t="shared" si="1"/>
        <v>619.36815320487835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226.59</v>
      </c>
      <c r="E76" s="247">
        <v>52.26</v>
      </c>
      <c r="F76" s="93">
        <f t="shared" si="1"/>
        <v>23.06368330464716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2576.19</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2576.19</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59518.62</v>
      </c>
      <c r="E87" s="104">
        <f t="shared" si="17"/>
        <v>80724.08</v>
      </c>
      <c r="F87" s="93">
        <f t="shared" si="1"/>
        <v>135.62827901587769</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59518.62</v>
      </c>
      <c r="E88" s="104">
        <f t="shared" si="18"/>
        <v>80724.08</v>
      </c>
      <c r="F88" s="93">
        <f t="shared" si="1"/>
        <v>135.62827901587769</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59518.62</v>
      </c>
      <c r="E89" s="247">
        <v>80724.08</v>
      </c>
      <c r="F89" s="93">
        <f t="shared" si="1"/>
        <v>135.62827901587769</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69765.5</v>
      </c>
      <c r="E134" s="104">
        <f t="shared" si="23"/>
        <v>74765.5</v>
      </c>
      <c r="F134" s="93">
        <f t="shared" si="1"/>
        <v>107.16686614444102</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69765.5</v>
      </c>
      <c r="E135" s="104">
        <f t="shared" si="24"/>
        <v>74765.5</v>
      </c>
      <c r="F135" s="93">
        <f t="shared" si="1"/>
        <v>107.16686614444102</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23644.32</v>
      </c>
      <c r="E139" s="247">
        <v>28644.32</v>
      </c>
      <c r="F139" s="93">
        <f t="shared" si="1"/>
        <v>121.14672783992096</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46121.18</v>
      </c>
      <c r="E141" s="247">
        <v>46121.18</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1632247.38</v>
      </c>
      <c r="E146" s="104">
        <f t="shared" si="26"/>
        <v>879423.29</v>
      </c>
      <c r="F146" s="93">
        <f t="shared" si="1"/>
        <v>53.878064120403124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63.71</v>
      </c>
      <c r="E147" s="247">
        <v>58.39</v>
      </c>
      <c r="F147" s="93">
        <f t="shared" si="1"/>
        <v>91.64966253335426</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1236065.94</v>
      </c>
      <c r="E158" s="247">
        <v>701322.77</v>
      </c>
      <c r="F158" s="93">
        <f t="shared" si="1"/>
        <v>56.73829747302964</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394017.35</v>
      </c>
      <c r="E159" s="247">
        <v>178042.13</v>
      </c>
      <c r="F159" s="93">
        <f t="shared" si="1"/>
        <v>45.186368062218584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2100.38</v>
      </c>
      <c r="E162" s="247">
        <v>0</v>
      </c>
      <c r="F162" s="93">
        <f t="shared" si="1"/>
        <v>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26717.5</v>
      </c>
      <c r="E164" s="104">
        <f t="shared" si="28"/>
        <v>23616.05</v>
      </c>
      <c r="F164" s="93">
        <f t="shared" si="1"/>
        <v>88.391690839337514</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26717.5</v>
      </c>
      <c r="E165" s="247">
        <v>23616.05</v>
      </c>
      <c r="F165" s="93">
        <f t="shared" si="1"/>
        <v>88.391690839337514</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7742450.2700000005</v>
      </c>
      <c r="E175" s="104">
        <f t="shared" si="30"/>
        <v>8836475.3099999987</v>
      </c>
      <c r="F175" s="93">
        <f t="shared" si="1"/>
        <v>114.13021720319037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518740.29000000004</v>
      </c>
      <c r="E176" s="104">
        <f t="shared" si="31"/>
        <v>947208.73</v>
      </c>
      <c r="F176" s="93">
        <f t="shared" si="1"/>
        <v>182.59787185606885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78046.350000000006</v>
      </c>
      <c r="E177" s="104">
        <f t="shared" si="32"/>
        <v>77533.460000000006</v>
      </c>
      <c r="F177" s="93">
        <f t="shared" si="1"/>
        <v>99.342839223102686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8762.5300000000007</v>
      </c>
      <c r="E178" s="247">
        <v>13092.04</v>
      </c>
      <c r="F178" s="93">
        <f t="shared" si="1"/>
        <v>149.40936008207674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51844.33</v>
      </c>
      <c r="E179" s="247">
        <v>36814.300000000003</v>
      </c>
      <c r="F179" s="93">
        <f t="shared" si="1"/>
        <v>71.009308057409555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3158.8</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3158.8</v>
      </c>
      <c r="E182" s="247">
        <v>0</v>
      </c>
      <c r="F182" s="93">
        <f t="shared" si="1"/>
        <v>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9499.1299999999992</v>
      </c>
      <c r="E186" s="247">
        <v>1935.04</v>
      </c>
      <c r="F186" s="93">
        <f t="shared" si="1"/>
        <v>20.370707633225361</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4781.5600000000004</v>
      </c>
      <c r="E188" s="247">
        <v>25692.080000000002</v>
      </c>
      <c r="F188" s="93">
        <f t="shared" si="1"/>
        <v>537.31585507658588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7517.05</v>
      </c>
      <c r="E189" s="247">
        <v>19979.05</v>
      </c>
      <c r="F189" s="93">
        <f t="shared" si="1"/>
        <v>265.7831197078641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433176.89</v>
      </c>
      <c r="E206" s="104">
        <f t="shared" si="37"/>
        <v>849696.22</v>
      </c>
      <c r="F206" s="93">
        <f t="shared" si="1"/>
        <v>196.15455939950996</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433176.89</v>
      </c>
      <c r="E207" s="104">
        <f t="shared" si="38"/>
        <v>849696.22</v>
      </c>
      <c r="F207" s="93">
        <f t="shared" si="1"/>
        <v>196.15455939950996</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433176.89</v>
      </c>
      <c r="E212" s="247">
        <v>849696.22</v>
      </c>
      <c r="F212" s="93">
        <f t="shared" si="1"/>
        <v>196.15455939950996</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7223709.9800000004</v>
      </c>
      <c r="E237" s="104">
        <f t="shared" si="41"/>
        <v>7889266.5799999991</v>
      </c>
      <c r="F237" s="93">
        <f t="shared" si="1"/>
        <v>109.21350112120641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5480517.3600000003</v>
      </c>
      <c r="E238" s="104">
        <f t="shared" si="42"/>
        <v>6210692.5099999998</v>
      </c>
      <c r="F238" s="93">
        <f t="shared" si="1"/>
        <v>113.32310623316772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5480517.3600000003</v>
      </c>
      <c r="E239" s="104">
        <f t="shared" si="43"/>
        <v>6210692.5099999998</v>
      </c>
      <c r="F239" s="93">
        <f t="shared" si="1"/>
        <v>113.32310623316772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5480517.3600000003</v>
      </c>
      <c r="E240" s="247">
        <v>6210692.5099999998</v>
      </c>
      <c r="F240" s="93">
        <f t="shared" si="1"/>
        <v>113.32310623316772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67010.669999999925</v>
      </c>
      <c r="E245" s="104">
        <f t="shared" si="45"/>
        <v>774410.1799999997</v>
      </c>
      <c r="F245" s="93">
        <f t="shared" si="1"/>
        <v>1155.6520476515166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2282475.23</v>
      </c>
      <c r="E246" s="104">
        <f t="shared" si="46"/>
        <v>4282177.1399999997</v>
      </c>
      <c r="F246" s="93">
        <f t="shared" si="1"/>
        <v>187.6111111181697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1925875.52</v>
      </c>
      <c r="E247" s="247">
        <v>3525391.71</v>
      </c>
      <c r="F247" s="93">
        <f t="shared" si="1"/>
        <v>183.05397588728891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356599.71</v>
      </c>
      <c r="E249" s="247">
        <v>756785.43</v>
      </c>
      <c r="F249" s="93">
        <f t="shared" si="1"/>
        <v>212.22267118501023</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2215464.56</v>
      </c>
      <c r="E250" s="104">
        <f t="shared" si="47"/>
        <v>3507766.96</v>
      </c>
      <c r="F250" s="93">
        <f t="shared" si="1"/>
        <v>158.33098950587592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2215464.56</v>
      </c>
      <c r="E252" s="247">
        <v>3507766.96</v>
      </c>
      <c r="F252" s="93">
        <f t="shared" si="1"/>
        <v>158.33098950587592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1652341.58</v>
      </c>
      <c r="E255" s="247">
        <v>883424.97</v>
      </c>
      <c r="F255" s="93">
        <f t="shared" si="1"/>
        <v>53.465032938286285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23840.37</v>
      </c>
      <c r="E256" s="247">
        <v>20738.919999999998</v>
      </c>
      <c r="F256" s="93">
        <f t="shared" si="1"/>
        <v>86.99076398562606</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61052.49</v>
      </c>
      <c r="E259" s="104">
        <f t="shared" si="49"/>
        <v>61052.49</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61052.49</v>
      </c>
      <c r="E260" s="248">
        <v>61052.49</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59518.62</v>
      </c>
      <c r="E263" s="247">
        <v>80724.08</v>
      </c>
      <c r="F263" s="93">
        <f t="shared" si="50"/>
        <v>135.62827901587769</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1632247.38</v>
      </c>
      <c r="E264" s="247">
        <v>879423.29</v>
      </c>
      <c r="F264" s="93">
        <f t="shared" si="50"/>
        <v>53.878064120403124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26717.5</v>
      </c>
      <c r="E266" s="247">
        <v>23616.05</v>
      </c>
      <c r="F266" s="93">
        <f t="shared" si="50"/>
        <v>88.391690839337514</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2576.19</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44448.1</v>
      </c>
      <c r="E287" s="247">
        <v>14486.47</v>
      </c>
      <c r="F287" s="93">
        <f t="shared" si="50"/>
        <v>32.591876818131709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33598.25</v>
      </c>
      <c r="E288" s="247">
        <v>63046.99</v>
      </c>
      <c r="F288" s="93">
        <f t="shared" si="50"/>
        <v>187.64962460842455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7517.05</v>
      </c>
      <c r="E290" s="247">
        <v>19979.05</v>
      </c>
      <c r="F290" s="93">
        <f t="shared" si="50"/>
        <v>265.7831197078641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433176.89</v>
      </c>
      <c r="E294" s="247">
        <v>849696.22</v>
      </c>
      <c r="F294" s="93">
        <f t="shared" si="50"/>
        <v>196.15455939950996</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4781.5600000000004</v>
      </c>
      <c r="E297" s="247">
        <v>25692.080000000002</v>
      </c>
      <c r="F297" s="93">
        <f t="shared" si="50"/>
        <v>537.31585507658588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79" fitToHeight="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462442.67000000004</v>
      </c>
      <c r="E5" s="79">
        <f t="shared" si="0"/>
        <v>698661.22000000009</v>
      </c>
      <c r="F5" s="80">
        <f t="shared" ref="F5:F141" si="1">IF(D5&gt;0,IF(E5/D5&gt;=100,"&gt;&gt;100",E5/D5*100),"-")</f>
        <v>151.08061286818537</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172729.67</v>
      </c>
      <c r="E6" s="81">
        <f t="shared" si="2"/>
        <v>284478.44</v>
      </c>
      <c r="F6" s="63">
        <f t="shared" si="1"/>
        <v>164.69575840676359</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161226.41</v>
      </c>
      <c r="E7" s="249">
        <v>265123.88</v>
      </c>
      <c r="F7" s="63">
        <f t="shared" si="1"/>
        <v>164.4419670449773</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11503.26</v>
      </c>
      <c r="E8" s="249">
        <v>19354.560000000001</v>
      </c>
      <c r="F8" s="63">
        <f t="shared" si="1"/>
        <v>168.25282572070876</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261225.41</v>
      </c>
      <c r="E13" s="81">
        <f t="shared" si="4"/>
        <v>330145.88</v>
      </c>
      <c r="F13" s="63">
        <f t="shared" si="1"/>
        <v>126.38352448178757</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261225.41</v>
      </c>
      <c r="E14" s="249">
        <v>329583.38</v>
      </c>
      <c r="F14" s="63">
        <f t="shared" si="1"/>
        <v>126.16819320907564</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562.5</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28487.59</v>
      </c>
      <c r="E19" s="249">
        <v>84036.9</v>
      </c>
      <c r="F19" s="63">
        <f t="shared" si="1"/>
        <v>294.99476789717909</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2649</v>
      </c>
      <c r="E22" s="81">
        <f t="shared" si="5"/>
        <v>3968.9</v>
      </c>
      <c r="F22" s="63">
        <f t="shared" si="1"/>
        <v>149.82634956587393</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2649</v>
      </c>
      <c r="E24" s="249">
        <v>3968.9</v>
      </c>
      <c r="F24" s="63">
        <f t="shared" si="1"/>
        <v>149.82634956587393</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42908.43</v>
      </c>
      <c r="E28" s="81">
        <f t="shared" si="6"/>
        <v>47000</v>
      </c>
      <c r="F28" s="63">
        <f t="shared" si="1"/>
        <v>109.53558543158069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42908.43</v>
      </c>
      <c r="E30" s="249">
        <v>47000</v>
      </c>
      <c r="F30" s="63">
        <f t="shared" si="1"/>
        <v>109.53558543158069</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70224.040000000008</v>
      </c>
      <c r="E35" s="81">
        <f t="shared" si="7"/>
        <v>101756.19</v>
      </c>
      <c r="F35" s="63">
        <f t="shared" si="1"/>
        <v>144.90221582238786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16403.55</v>
      </c>
      <c r="E43" s="81">
        <f t="shared" si="10"/>
        <v>15177.01</v>
      </c>
      <c r="F43" s="63">
        <f t="shared" si="1"/>
        <v>92.522716119376597</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10553.51</v>
      </c>
      <c r="E45" s="249">
        <v>10460.26</v>
      </c>
      <c r="F45" s="63">
        <f t="shared" si="1"/>
        <v>99.116407716484844</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5850.04</v>
      </c>
      <c r="E48" s="249">
        <v>4716.75</v>
      </c>
      <c r="F48" s="63">
        <f t="shared" si="1"/>
        <v>80.627653828008022</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45696.44</v>
      </c>
      <c r="E54" s="81">
        <f t="shared" si="12"/>
        <v>77507.33</v>
      </c>
      <c r="F54" s="63">
        <f t="shared" si="1"/>
        <v>169.61349724398661</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45696.44</v>
      </c>
      <c r="E55" s="249">
        <v>77507.33</v>
      </c>
      <c r="F55" s="63">
        <f t="shared" si="1"/>
        <v>169.61349724398661</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8124.05</v>
      </c>
      <c r="E60" s="249">
        <v>9071.85</v>
      </c>
      <c r="F60" s="63">
        <f t="shared" si="1"/>
        <v>111.66659486339941</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4059</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4059</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578059.48</v>
      </c>
      <c r="E82" s="81">
        <f t="shared" si="16"/>
        <v>739615.58</v>
      </c>
      <c r="F82" s="63">
        <f t="shared" si="1"/>
        <v>127.9480063193497</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490218.53</v>
      </c>
      <c r="E84" s="249">
        <v>574935.96</v>
      </c>
      <c r="F84" s="63">
        <f t="shared" si="1"/>
        <v>117.28156420362158</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5082.9799999999996</v>
      </c>
      <c r="E85" s="249">
        <v>3321.33</v>
      </c>
      <c r="F85" s="63">
        <f t="shared" si="1"/>
        <v>65.342181161444671</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17068.169999999998</v>
      </c>
      <c r="E86" s="249">
        <v>21057.55</v>
      </c>
      <c r="F86" s="63">
        <f t="shared" si="1"/>
        <v>123.3732145859808</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65689.8</v>
      </c>
      <c r="E88" s="249">
        <v>140300.74</v>
      </c>
      <c r="F88" s="63">
        <f t="shared" si="1"/>
        <v>213.58070811602408</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87331.54</v>
      </c>
      <c r="E107" s="81">
        <f t="shared" si="21"/>
        <v>102447.63</v>
      </c>
      <c r="F107" s="63">
        <f t="shared" si="1"/>
        <v>117.30885542611524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50965.56</v>
      </c>
      <c r="E108" s="249">
        <v>63740.63</v>
      </c>
      <c r="F108" s="63">
        <f t="shared" si="1"/>
        <v>125.06608384171585</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17519.34</v>
      </c>
      <c r="E109" s="249">
        <v>18650</v>
      </c>
      <c r="F109" s="63">
        <f t="shared" si="1"/>
        <v>106.45378193470758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13272.28</v>
      </c>
      <c r="E111" s="249">
        <v>13500</v>
      </c>
      <c r="F111" s="63">
        <f t="shared" si="1"/>
        <v>101.71575644877895</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5574.36</v>
      </c>
      <c r="E113" s="249">
        <v>6557</v>
      </c>
      <c r="F113" s="63">
        <f t="shared" si="1"/>
        <v>117.62785324234532</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631550.35000000009</v>
      </c>
      <c r="E114" s="81">
        <f t="shared" si="22"/>
        <v>1053791.92</v>
      </c>
      <c r="F114" s="63">
        <f t="shared" si="1"/>
        <v>166.85794252192241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615264.55000000005</v>
      </c>
      <c r="E115" s="81">
        <f t="shared" si="23"/>
        <v>1035691.92</v>
      </c>
      <c r="F115" s="63">
        <f t="shared" si="1"/>
        <v>168.33277977741443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595356.13</v>
      </c>
      <c r="E116" s="249">
        <v>1015691.92</v>
      </c>
      <c r="F116" s="63">
        <f t="shared" si="1"/>
        <v>170.60241237458996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19908.419999999998</v>
      </c>
      <c r="E117" s="249">
        <v>20000</v>
      </c>
      <c r="F117" s="63">
        <f t="shared" si="1"/>
        <v>100.46000636916442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16285.8</v>
      </c>
      <c r="E125" s="249">
        <v>18100</v>
      </c>
      <c r="F125" s="63">
        <f t="shared" si="1"/>
        <v>111.1397659310565</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188492.06</v>
      </c>
      <c r="E129" s="81">
        <f t="shared" si="26"/>
        <v>275034.78000000003</v>
      </c>
      <c r="F129" s="63">
        <f t="shared" si="1"/>
        <v>145.9131912506023</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187.5</v>
      </c>
      <c r="E130" s="81">
        <f t="shared" si="27"/>
        <v>1994.5</v>
      </c>
      <c r="F130" s="63">
        <f t="shared" si="1"/>
        <v>1063.7333333333333</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187.5</v>
      </c>
      <c r="E132" s="249">
        <v>1994.5</v>
      </c>
      <c r="F132" s="63">
        <f t="shared" si="1"/>
        <v>1063.7333333333333</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31679.06</v>
      </c>
      <c r="E137" s="249">
        <v>67513.38</v>
      </c>
      <c r="F137" s="63">
        <f t="shared" si="1"/>
        <v>213.11674020630664</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156625.5</v>
      </c>
      <c r="E140" s="249">
        <v>205526.9</v>
      </c>
      <c r="F140" s="63">
        <f t="shared" si="1"/>
        <v>131.22186361735478</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2063657.5700000003</v>
      </c>
      <c r="E141" s="106">
        <f t="shared" si="28"/>
        <v>3026335.2199999997</v>
      </c>
      <c r="F141" s="82">
        <f t="shared" si="1"/>
        <v>146.64909837730488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518740.29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2830222.8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894103.25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174855.29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589894.06999999995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7658.98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99444.1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22250.81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1519600.22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416519.33</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416519.33</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2401754.3600000003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894173.54000000015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170525.78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600612.02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10817.78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110877.67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1340.29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1507580.82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947208.72999999952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14486.47</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14486.47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14486.47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14486.47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932722.26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63046.99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19979.05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849696.22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29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6</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28014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Provjera</v>
      </c>
      <c r="C250" s="119" t="s">
        <v>3255</v>
      </c>
      <c r="D250" s="123"/>
      <c r="E250" s="71">
        <f t="shared" si="19"/>
        <v>0</v>
      </c>
      <c r="F250" s="71">
        <f t="shared" si="20"/>
        <v>1</v>
      </c>
      <c r="G250" s="71"/>
      <c r="H250" s="71"/>
      <c r="I250" s="71"/>
      <c r="J250" s="71"/>
      <c r="K250" s="71"/>
      <c r="L250" s="71">
        <f>IF(AND('PR-RAS'!D536&gt;0,SUM('PR-RAS'!D915:D915)=0),1,0)</f>
        <v>0</v>
      </c>
      <c r="M250" s="71">
        <f>IF(AND('PR-RAS'!E536&gt;0,SUM('PR-RAS'!E915:E915)=0),1,0)</f>
        <v>1</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Koprivnički Ivanec</cp:lastModifiedBy>
  <cp:lastPrinted>2025-02-18T07:02:13Z</cp:lastPrinted>
  <dcterms:created xsi:type="dcterms:W3CDTF">2022-04-01T05:14:30Z</dcterms:created>
  <dcterms:modified xsi:type="dcterms:W3CDTF">2025-02-18T07:02:39Z</dcterms:modified>
</cp:coreProperties>
</file>