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288" i="1"/>
  <c r="F287" s="1"/>
  <c r="F286" s="1"/>
  <c r="F425"/>
  <c r="F424" s="1"/>
  <c r="E424"/>
  <c r="D424"/>
  <c r="F345"/>
  <c r="F348"/>
  <c r="F317"/>
  <c r="F314"/>
  <c r="F562"/>
  <c r="E733"/>
  <c r="E732" s="1"/>
  <c r="E731" s="1"/>
  <c r="E730" s="1"/>
  <c r="D733"/>
  <c r="D732" s="1"/>
  <c r="D731" s="1"/>
  <c r="D730" s="1"/>
  <c r="F733"/>
  <c r="F732" s="1"/>
  <c r="F731" s="1"/>
  <c r="F730" s="1"/>
  <c r="F633"/>
  <c r="G633" s="1"/>
  <c r="F713"/>
  <c r="F606"/>
  <c r="F605" s="1"/>
  <c r="F604" s="1"/>
  <c r="F543"/>
  <c r="F476"/>
  <c r="F475" s="1"/>
  <c r="F474" s="1"/>
  <c r="F187"/>
  <c r="C88"/>
  <c r="E413"/>
  <c r="D413"/>
  <c r="F369"/>
  <c r="G369" s="1"/>
  <c r="E368"/>
  <c r="E367" s="1"/>
  <c r="D368"/>
  <c r="D367" s="1"/>
  <c r="D308"/>
  <c r="E342"/>
  <c r="D342"/>
  <c r="D287"/>
  <c r="D286" s="1"/>
  <c r="E287"/>
  <c r="E286" s="1"/>
  <c r="E712"/>
  <c r="D712"/>
  <c r="E682"/>
  <c r="E681" s="1"/>
  <c r="D682"/>
  <c r="D681" s="1"/>
  <c r="E663"/>
  <c r="E662" s="1"/>
  <c r="D663"/>
  <c r="D662" s="1"/>
  <c r="D661" s="1"/>
  <c r="D660" s="1"/>
  <c r="E605"/>
  <c r="E604" s="1"/>
  <c r="D605"/>
  <c r="D604" s="1"/>
  <c r="E561"/>
  <c r="D561"/>
  <c r="D475"/>
  <c r="D474" s="1"/>
  <c r="E475"/>
  <c r="E474" s="1"/>
  <c r="E186"/>
  <c r="D186"/>
  <c r="E169"/>
  <c r="D169"/>
  <c r="C209"/>
  <c r="C208" s="1"/>
  <c r="C207" s="1"/>
  <c r="C126"/>
  <c r="C81"/>
  <c r="G215"/>
  <c r="G199"/>
  <c r="G192"/>
  <c r="G193"/>
  <c r="G190"/>
  <c r="G178"/>
  <c r="G171"/>
  <c r="G167"/>
  <c r="G168"/>
  <c r="G162"/>
  <c r="G155"/>
  <c r="G147"/>
  <c r="G148"/>
  <c r="G149"/>
  <c r="G150"/>
  <c r="G151"/>
  <c r="G152"/>
  <c r="G133"/>
  <c r="G134"/>
  <c r="G135"/>
  <c r="G136"/>
  <c r="G137"/>
  <c r="G138"/>
  <c r="G139"/>
  <c r="G140"/>
  <c r="G127"/>
  <c r="G128"/>
  <c r="G129"/>
  <c r="G130"/>
  <c r="G122"/>
  <c r="G123"/>
  <c r="G124"/>
  <c r="G125"/>
  <c r="G114"/>
  <c r="G113"/>
  <c r="G109"/>
  <c r="G89"/>
  <c r="G90"/>
  <c r="G85"/>
  <c r="G86"/>
  <c r="G87"/>
  <c r="G82"/>
  <c r="G75"/>
  <c r="G76"/>
  <c r="G77"/>
  <c r="G78"/>
  <c r="G72"/>
  <c r="G73"/>
  <c r="G64"/>
  <c r="G57"/>
  <c r="G58"/>
  <c r="G54"/>
  <c r="G55"/>
  <c r="G48"/>
  <c r="G49"/>
  <c r="G50"/>
  <c r="F434"/>
  <c r="F414"/>
  <c r="D332"/>
  <c r="E332"/>
  <c r="F333"/>
  <c r="F332" s="1"/>
  <c r="F525"/>
  <c r="G525" s="1"/>
  <c r="F683"/>
  <c r="G683" s="1"/>
  <c r="F537"/>
  <c r="E536"/>
  <c r="D536"/>
  <c r="F720"/>
  <c r="F719" s="1"/>
  <c r="F564"/>
  <c r="F534"/>
  <c r="G534" s="1"/>
  <c r="F330"/>
  <c r="F161"/>
  <c r="C161"/>
  <c r="F154"/>
  <c r="C154"/>
  <c r="C153" s="1"/>
  <c r="F126"/>
  <c r="F95"/>
  <c r="F19" s="1"/>
  <c r="D398"/>
  <c r="D397" s="1"/>
  <c r="E398"/>
  <c r="E397" s="1"/>
  <c r="F399"/>
  <c r="G399" s="1"/>
  <c r="F374"/>
  <c r="H374" s="1"/>
  <c r="E373"/>
  <c r="D373"/>
  <c r="E372"/>
  <c r="D372"/>
  <c r="F753"/>
  <c r="G753" s="1"/>
  <c r="E752"/>
  <c r="E751" s="1"/>
  <c r="E750" s="1"/>
  <c r="D752"/>
  <c r="D751" s="1"/>
  <c r="D750" s="1"/>
  <c r="F705"/>
  <c r="F704" s="1"/>
  <c r="F703" s="1"/>
  <c r="D704"/>
  <c r="D703" s="1"/>
  <c r="E704"/>
  <c r="E703" s="1"/>
  <c r="F602"/>
  <c r="G602" s="1"/>
  <c r="E601"/>
  <c r="E600" s="1"/>
  <c r="D601"/>
  <c r="F568"/>
  <c r="F567" s="1"/>
  <c r="E567"/>
  <c r="D567"/>
  <c r="C95"/>
  <c r="C214"/>
  <c r="C213" s="1"/>
  <c r="C212" s="1"/>
  <c r="C198"/>
  <c r="C197" s="1"/>
  <c r="C191"/>
  <c r="C187"/>
  <c r="C184"/>
  <c r="C181" s="1"/>
  <c r="F177"/>
  <c r="C177"/>
  <c r="C175"/>
  <c r="C170"/>
  <c r="F175"/>
  <c r="C166"/>
  <c r="C165" s="1"/>
  <c r="C163"/>
  <c r="C158"/>
  <c r="C157" s="1"/>
  <c r="C146"/>
  <c r="C132"/>
  <c r="C121"/>
  <c r="C112"/>
  <c r="C110"/>
  <c r="C108"/>
  <c r="C84"/>
  <c r="C74"/>
  <c r="C71"/>
  <c r="C63"/>
  <c r="C60"/>
  <c r="C56"/>
  <c r="C53"/>
  <c r="C47"/>
  <c r="E22"/>
  <c r="D22"/>
  <c r="C22"/>
  <c r="F417"/>
  <c r="F405"/>
  <c r="G405" s="1"/>
  <c r="E337"/>
  <c r="D337"/>
  <c r="F338"/>
  <c r="F746"/>
  <c r="G746" s="1"/>
  <c r="E745"/>
  <c r="E744" s="1"/>
  <c r="E743" s="1"/>
  <c r="D745"/>
  <c r="D744" s="1"/>
  <c r="D743" s="1"/>
  <c r="F727"/>
  <c r="G727" s="1"/>
  <c r="E726"/>
  <c r="E725" s="1"/>
  <c r="E724" s="1"/>
  <c r="E723" s="1"/>
  <c r="D726"/>
  <c r="D725" s="1"/>
  <c r="D724" s="1"/>
  <c r="D723" s="1"/>
  <c r="E719"/>
  <c r="D719"/>
  <c r="F715"/>
  <c r="G715" s="1"/>
  <c r="F701"/>
  <c r="G701" s="1"/>
  <c r="F699"/>
  <c r="G699" s="1"/>
  <c r="E698"/>
  <c r="D698"/>
  <c r="D697" s="1"/>
  <c r="E697"/>
  <c r="F693"/>
  <c r="G693" s="1"/>
  <c r="E692"/>
  <c r="D692"/>
  <c r="D691" s="1"/>
  <c r="D690" s="1"/>
  <c r="E691"/>
  <c r="E690" s="1"/>
  <c r="F686"/>
  <c r="G686" s="1"/>
  <c r="F671"/>
  <c r="G671" s="1"/>
  <c r="E670"/>
  <c r="E669" s="1"/>
  <c r="D670"/>
  <c r="D669" s="1"/>
  <c r="D668" s="1"/>
  <c r="D667" s="1"/>
  <c r="F664"/>
  <c r="G664" s="1"/>
  <c r="F657"/>
  <c r="G657" s="1"/>
  <c r="E656"/>
  <c r="E655" s="1"/>
  <c r="D656"/>
  <c r="D655" s="1"/>
  <c r="D654" s="1"/>
  <c r="D653" s="1"/>
  <c r="F649"/>
  <c r="G649" s="1"/>
  <c r="E648"/>
  <c r="E647" s="1"/>
  <c r="E646" s="1"/>
  <c r="D648"/>
  <c r="D647" s="1"/>
  <c r="D646" s="1"/>
  <c r="F641"/>
  <c r="G641" s="1"/>
  <c r="E640"/>
  <c r="E639" s="1"/>
  <c r="D640"/>
  <c r="D639" s="1"/>
  <c r="D638" s="1"/>
  <c r="E632"/>
  <c r="E631" s="1"/>
  <c r="E630" s="1"/>
  <c r="D632"/>
  <c r="D631" s="1"/>
  <c r="D630" s="1"/>
  <c r="F626"/>
  <c r="G626" s="1"/>
  <c r="E625"/>
  <c r="E624" s="1"/>
  <c r="D625"/>
  <c r="D624" s="1"/>
  <c r="D623" s="1"/>
  <c r="F618"/>
  <c r="H618" s="1"/>
  <c r="E617"/>
  <c r="E616" s="1"/>
  <c r="E615" s="1"/>
  <c r="D617"/>
  <c r="D616" s="1"/>
  <c r="D615" s="1"/>
  <c r="D614" s="1"/>
  <c r="F595"/>
  <c r="G595" s="1"/>
  <c r="E594"/>
  <c r="E593" s="1"/>
  <c r="D594"/>
  <c r="D593" s="1"/>
  <c r="F585"/>
  <c r="G585" s="1"/>
  <c r="E584"/>
  <c r="E583" s="1"/>
  <c r="D584"/>
  <c r="D583" s="1"/>
  <c r="D582" s="1"/>
  <c r="F574"/>
  <c r="G574" s="1"/>
  <c r="E573"/>
  <c r="E572" s="1"/>
  <c r="D573"/>
  <c r="D572" s="1"/>
  <c r="F556"/>
  <c r="G556" s="1"/>
  <c r="E555"/>
  <c r="E554" s="1"/>
  <c r="D555"/>
  <c r="D554" s="1"/>
  <c r="D553" s="1"/>
  <c r="G543"/>
  <c r="E542"/>
  <c r="E541" s="1"/>
  <c r="D542"/>
  <c r="D541" s="1"/>
  <c r="D540" s="1"/>
  <c r="E533"/>
  <c r="D533"/>
  <c r="F520"/>
  <c r="G520" s="1"/>
  <c r="F510"/>
  <c r="G510" s="1"/>
  <c r="E509"/>
  <c r="D509"/>
  <c r="F506"/>
  <c r="G506" s="1"/>
  <c r="F504"/>
  <c r="G504" s="1"/>
  <c r="F502"/>
  <c r="G502" s="1"/>
  <c r="E501"/>
  <c r="D501"/>
  <c r="F492"/>
  <c r="G492" s="1"/>
  <c r="E491"/>
  <c r="E490" s="1"/>
  <c r="E489" s="1"/>
  <c r="E488" s="1"/>
  <c r="D491"/>
  <c r="D490" s="1"/>
  <c r="D489" s="1"/>
  <c r="D488" s="1"/>
  <c r="F482"/>
  <c r="E481"/>
  <c r="E480" s="1"/>
  <c r="E479" s="1"/>
  <c r="D481"/>
  <c r="D480" s="1"/>
  <c r="D479" s="1"/>
  <c r="F467"/>
  <c r="G467" s="1"/>
  <c r="F465"/>
  <c r="G465" s="1"/>
  <c r="E464"/>
  <c r="D464"/>
  <c r="D463" s="1"/>
  <c r="E463"/>
  <c r="F428"/>
  <c r="F427" s="1"/>
  <c r="F88"/>
  <c r="F84"/>
  <c r="F71"/>
  <c r="E427"/>
  <c r="D427"/>
  <c r="D350"/>
  <c r="E350"/>
  <c r="D197"/>
  <c r="E197"/>
  <c r="D96"/>
  <c r="D95" s="1"/>
  <c r="F158"/>
  <c r="F274"/>
  <c r="F381"/>
  <c r="F309"/>
  <c r="E404"/>
  <c r="E403" s="1"/>
  <c r="E402" s="1"/>
  <c r="D404"/>
  <c r="D403" s="1"/>
  <c r="D402" s="1"/>
  <c r="F364"/>
  <c r="F340"/>
  <c r="F276"/>
  <c r="F209"/>
  <c r="F208" s="1"/>
  <c r="F214"/>
  <c r="F213" s="1"/>
  <c r="F212" s="1"/>
  <c r="F26" s="1"/>
  <c r="F163"/>
  <c r="H163" s="1"/>
  <c r="F146"/>
  <c r="F132"/>
  <c r="F81"/>
  <c r="F63"/>
  <c r="D433"/>
  <c r="D432" s="1"/>
  <c r="E433"/>
  <c r="E432" s="1"/>
  <c r="E394"/>
  <c r="E393" s="1"/>
  <c r="D394"/>
  <c r="D393" s="1"/>
  <c r="F395"/>
  <c r="G395" s="1"/>
  <c r="D384"/>
  <c r="E384"/>
  <c r="D380"/>
  <c r="E380"/>
  <c r="D363"/>
  <c r="D362" s="1"/>
  <c r="E363"/>
  <c r="E362" s="1"/>
  <c r="F343"/>
  <c r="G343" s="1"/>
  <c r="E329"/>
  <c r="D329"/>
  <c r="E308"/>
  <c r="E300"/>
  <c r="D300"/>
  <c r="D283"/>
  <c r="E283"/>
  <c r="F284"/>
  <c r="G284" s="1"/>
  <c r="E273"/>
  <c r="E272" s="1"/>
  <c r="D273"/>
  <c r="D208"/>
  <c r="D207" s="1"/>
  <c r="E208"/>
  <c r="E207" s="1"/>
  <c r="D213"/>
  <c r="D212" s="1"/>
  <c r="E213"/>
  <c r="E212" s="1"/>
  <c r="E181"/>
  <c r="D181"/>
  <c r="E165"/>
  <c r="D165"/>
  <c r="E160"/>
  <c r="D160"/>
  <c r="E153"/>
  <c r="D153"/>
  <c r="E120"/>
  <c r="D120"/>
  <c r="E107"/>
  <c r="D107"/>
  <c r="E96"/>
  <c r="E95" s="1"/>
  <c r="E80"/>
  <c r="D80"/>
  <c r="E70"/>
  <c r="D70"/>
  <c r="E59"/>
  <c r="D59"/>
  <c r="E46"/>
  <c r="F68"/>
  <c r="H68" s="1"/>
  <c r="D46"/>
  <c r="E27"/>
  <c r="D27"/>
  <c r="C27"/>
  <c r="F198"/>
  <c r="F197" s="1"/>
  <c r="F182"/>
  <c r="F170"/>
  <c r="H170" s="1"/>
  <c r="F110"/>
  <c r="H110" s="1"/>
  <c r="F108"/>
  <c r="H108" s="1"/>
  <c r="E299" l="1"/>
  <c r="H719"/>
  <c r="D299"/>
  <c r="F561"/>
  <c r="F560" s="1"/>
  <c r="F559" s="1"/>
  <c r="H720"/>
  <c r="E500"/>
  <c r="E499" s="1"/>
  <c r="D500"/>
  <c r="D499" s="1"/>
  <c r="D498" s="1"/>
  <c r="E361"/>
  <c r="E247" s="1"/>
  <c r="E379"/>
  <c r="E378" s="1"/>
  <c r="D622"/>
  <c r="D621" s="1"/>
  <c r="E412"/>
  <c r="E411" s="1"/>
  <c r="D412"/>
  <c r="D411" s="1"/>
  <c r="F413"/>
  <c r="F412" s="1"/>
  <c r="D361"/>
  <c r="D247" s="1"/>
  <c r="G197"/>
  <c r="E392"/>
  <c r="E249" s="1"/>
  <c r="E271"/>
  <c r="F682"/>
  <c r="D379"/>
  <c r="D378" s="1"/>
  <c r="D248" s="1"/>
  <c r="D637"/>
  <c r="D636" s="1"/>
  <c r="D462"/>
  <c r="D461" s="1"/>
  <c r="D460" s="1"/>
  <c r="D459" s="1"/>
  <c r="D742"/>
  <c r="E462"/>
  <c r="E742"/>
  <c r="H197"/>
  <c r="G198"/>
  <c r="H198"/>
  <c r="H427"/>
  <c r="C80"/>
  <c r="H428"/>
  <c r="D180"/>
  <c r="F398"/>
  <c r="F397" s="1"/>
  <c r="F342"/>
  <c r="D392"/>
  <c r="D249" s="1"/>
  <c r="C186"/>
  <c r="C180" s="1"/>
  <c r="F536"/>
  <c r="C46"/>
  <c r="D711"/>
  <c r="D710" s="1"/>
  <c r="F169"/>
  <c r="C59"/>
  <c r="C70"/>
  <c r="C107"/>
  <c r="F373"/>
  <c r="F372" s="1"/>
  <c r="F368" s="1"/>
  <c r="E560"/>
  <c r="E559" s="1"/>
  <c r="D560"/>
  <c r="D559" s="1"/>
  <c r="F752"/>
  <c r="F712"/>
  <c r="G712" s="1"/>
  <c r="D696"/>
  <c r="E680"/>
  <c r="E696"/>
  <c r="C160"/>
  <c r="G63"/>
  <c r="F337"/>
  <c r="G337" s="1"/>
  <c r="D600"/>
  <c r="D599" s="1"/>
  <c r="D598" s="1"/>
  <c r="F601"/>
  <c r="C169"/>
  <c r="E45"/>
  <c r="D45"/>
  <c r="D44" s="1"/>
  <c r="G177"/>
  <c r="C120"/>
  <c r="D272"/>
  <c r="D271" s="1"/>
  <c r="D336"/>
  <c r="H209"/>
  <c r="E180"/>
  <c r="E336"/>
  <c r="E571"/>
  <c r="F481"/>
  <c r="F480" s="1"/>
  <c r="F479" s="1"/>
  <c r="D592"/>
  <c r="D591" s="1"/>
  <c r="D652"/>
  <c r="D680"/>
  <c r="F464"/>
  <c r="F463" s="1"/>
  <c r="F462" s="1"/>
  <c r="F533"/>
  <c r="G533" s="1"/>
  <c r="E592"/>
  <c r="F594"/>
  <c r="F593" s="1"/>
  <c r="F592" s="1"/>
  <c r="F591" s="1"/>
  <c r="F698"/>
  <c r="G698" s="1"/>
  <c r="F491"/>
  <c r="F490" s="1"/>
  <c r="F489" s="1"/>
  <c r="F488" s="1"/>
  <c r="G488" s="1"/>
  <c r="F501"/>
  <c r="D571"/>
  <c r="F692"/>
  <c r="G692" s="1"/>
  <c r="F617"/>
  <c r="F616" s="1"/>
  <c r="F615" s="1"/>
  <c r="F614" s="1"/>
  <c r="F632"/>
  <c r="F631" s="1"/>
  <c r="F630" s="1"/>
  <c r="G630" s="1"/>
  <c r="F648"/>
  <c r="F647" s="1"/>
  <c r="F646" s="1"/>
  <c r="G646" s="1"/>
  <c r="F745"/>
  <c r="F744" s="1"/>
  <c r="E614"/>
  <c r="E623"/>
  <c r="E638"/>
  <c r="E654"/>
  <c r="E661"/>
  <c r="E668"/>
  <c r="E540"/>
  <c r="E553"/>
  <c r="E582"/>
  <c r="F509"/>
  <c r="F542"/>
  <c r="F541" s="1"/>
  <c r="F540" s="1"/>
  <c r="F555"/>
  <c r="F554" s="1"/>
  <c r="F553" s="1"/>
  <c r="F573"/>
  <c r="F584"/>
  <c r="F583" s="1"/>
  <c r="F582" s="1"/>
  <c r="F625"/>
  <c r="F624" s="1"/>
  <c r="F623" s="1"/>
  <c r="F640"/>
  <c r="F639" s="1"/>
  <c r="F638" s="1"/>
  <c r="F656"/>
  <c r="F655" s="1"/>
  <c r="F654" s="1"/>
  <c r="F653" s="1"/>
  <c r="F663"/>
  <c r="F662" s="1"/>
  <c r="F661" s="1"/>
  <c r="F660" s="1"/>
  <c r="F670"/>
  <c r="F669" s="1"/>
  <c r="F668" s="1"/>
  <c r="F667" s="1"/>
  <c r="E711"/>
  <c r="E710" s="1"/>
  <c r="F726"/>
  <c r="H26"/>
  <c r="G26"/>
  <c r="G212"/>
  <c r="G213"/>
  <c r="G214"/>
  <c r="H214"/>
  <c r="D250"/>
  <c r="E250"/>
  <c r="F207"/>
  <c r="H208"/>
  <c r="F394"/>
  <c r="F393" s="1"/>
  <c r="F404"/>
  <c r="H212"/>
  <c r="H213"/>
  <c r="D106"/>
  <c r="F283"/>
  <c r="E106"/>
  <c r="F112"/>
  <c r="H112" s="1"/>
  <c r="F121"/>
  <c r="H121" s="1"/>
  <c r="H126"/>
  <c r="F160"/>
  <c r="F166"/>
  <c r="F165" s="1"/>
  <c r="H165" s="1"/>
  <c r="G274"/>
  <c r="F191"/>
  <c r="G108"/>
  <c r="G170"/>
  <c r="G417"/>
  <c r="G414"/>
  <c r="F385"/>
  <c r="F351"/>
  <c r="G317"/>
  <c r="G314"/>
  <c r="F305"/>
  <c r="G305" s="1"/>
  <c r="F303"/>
  <c r="G303" s="1"/>
  <c r="F301"/>
  <c r="G301" s="1"/>
  <c r="G368" l="1"/>
  <c r="F367"/>
  <c r="G501"/>
  <c r="F500"/>
  <c r="H372"/>
  <c r="G367"/>
  <c r="D552"/>
  <c r="D497" s="1"/>
  <c r="E552"/>
  <c r="G682"/>
  <c r="F681"/>
  <c r="F680" s="1"/>
  <c r="G398"/>
  <c r="D298"/>
  <c r="G559"/>
  <c r="G631"/>
  <c r="G594"/>
  <c r="D105"/>
  <c r="C45"/>
  <c r="C44" s="1"/>
  <c r="F637"/>
  <c r="F636" s="1"/>
  <c r="F25"/>
  <c r="F27" s="1"/>
  <c r="G555"/>
  <c r="E298"/>
  <c r="E105"/>
  <c r="F572"/>
  <c r="G572" s="1"/>
  <c r="G573"/>
  <c r="G542"/>
  <c r="H373"/>
  <c r="H207"/>
  <c r="C106"/>
  <c r="C105" s="1"/>
  <c r="E679"/>
  <c r="E678" s="1"/>
  <c r="E677" s="1"/>
  <c r="D679"/>
  <c r="D678" s="1"/>
  <c r="D677" s="1"/>
  <c r="G397"/>
  <c r="F691"/>
  <c r="F690" s="1"/>
  <c r="G690" s="1"/>
  <c r="G752"/>
  <c r="F751"/>
  <c r="D590"/>
  <c r="D589" s="1"/>
  <c r="F622"/>
  <c r="F621" s="1"/>
  <c r="G489"/>
  <c r="G560"/>
  <c r="G601"/>
  <c r="F600"/>
  <c r="F599" s="1"/>
  <c r="F598" s="1"/>
  <c r="F590" s="1"/>
  <c r="G561"/>
  <c r="E599"/>
  <c r="E598" s="1"/>
  <c r="F697"/>
  <c r="G632"/>
  <c r="F461"/>
  <c r="F460" s="1"/>
  <c r="F459" s="1"/>
  <c r="G670"/>
  <c r="G656"/>
  <c r="F711"/>
  <c r="G711" s="1"/>
  <c r="G463"/>
  <c r="G663"/>
  <c r="G640"/>
  <c r="G625"/>
  <c r="D496"/>
  <c r="G647"/>
  <c r="H616"/>
  <c r="G584"/>
  <c r="G509"/>
  <c r="G490"/>
  <c r="G745"/>
  <c r="G648"/>
  <c r="H617"/>
  <c r="G464"/>
  <c r="F350"/>
  <c r="G350" s="1"/>
  <c r="G351"/>
  <c r="H614"/>
  <c r="G491"/>
  <c r="G744"/>
  <c r="F743"/>
  <c r="H462"/>
  <c r="E461"/>
  <c r="F571"/>
  <c r="F552" s="1"/>
  <c r="H615"/>
  <c r="E360"/>
  <c r="E248"/>
  <c r="E246" s="1"/>
  <c r="G697"/>
  <c r="D246"/>
  <c r="F652"/>
  <c r="G593"/>
  <c r="G583"/>
  <c r="G554"/>
  <c r="G541"/>
  <c r="G669"/>
  <c r="G662"/>
  <c r="G655"/>
  <c r="G639"/>
  <c r="G624"/>
  <c r="G726"/>
  <c r="F725"/>
  <c r="G592"/>
  <c r="E591"/>
  <c r="G553"/>
  <c r="G540"/>
  <c r="E498"/>
  <c r="G668"/>
  <c r="E667"/>
  <c r="G667" s="1"/>
  <c r="G661"/>
  <c r="E660"/>
  <c r="G660" s="1"/>
  <c r="G654"/>
  <c r="E653"/>
  <c r="G638"/>
  <c r="E637"/>
  <c r="G623"/>
  <c r="E622"/>
  <c r="G582"/>
  <c r="D270"/>
  <c r="D243"/>
  <c r="E270"/>
  <c r="E243"/>
  <c r="F120"/>
  <c r="D360"/>
  <c r="G309"/>
  <c r="F308"/>
  <c r="G342"/>
  <c r="G404"/>
  <c r="F403"/>
  <c r="F402" s="1"/>
  <c r="G187"/>
  <c r="F186"/>
  <c r="G112"/>
  <c r="H95"/>
  <c r="E44"/>
  <c r="G283"/>
  <c r="F273"/>
  <c r="F272" s="1"/>
  <c r="F271" s="1"/>
  <c r="H160"/>
  <c r="H166"/>
  <c r="G126"/>
  <c r="F107"/>
  <c r="H107" s="1"/>
  <c r="G166"/>
  <c r="G165"/>
  <c r="G160"/>
  <c r="H161"/>
  <c r="G161"/>
  <c r="H187"/>
  <c r="G121"/>
  <c r="G345"/>
  <c r="F329"/>
  <c r="G329" s="1"/>
  <c r="G330"/>
  <c r="F380"/>
  <c r="G381"/>
  <c r="F384"/>
  <c r="G385"/>
  <c r="F363"/>
  <c r="G364"/>
  <c r="F433"/>
  <c r="G434"/>
  <c r="G276"/>
  <c r="F300"/>
  <c r="H191"/>
  <c r="G191"/>
  <c r="G132"/>
  <c r="H132"/>
  <c r="H169"/>
  <c r="G169"/>
  <c r="F153"/>
  <c r="H154"/>
  <c r="G154"/>
  <c r="F299" l="1"/>
  <c r="G552"/>
  <c r="E497"/>
  <c r="E496" s="1"/>
  <c r="G681"/>
  <c r="G691"/>
  <c r="G27"/>
  <c r="H27"/>
  <c r="F499"/>
  <c r="F498" s="1"/>
  <c r="G571"/>
  <c r="E242"/>
  <c r="D242"/>
  <c r="F392"/>
  <c r="F362"/>
  <c r="F361" s="1"/>
  <c r="D458"/>
  <c r="G680"/>
  <c r="G751"/>
  <c r="F750"/>
  <c r="G750" s="1"/>
  <c r="F696"/>
  <c r="G696" s="1"/>
  <c r="G600"/>
  <c r="G599"/>
  <c r="G598"/>
  <c r="F589"/>
  <c r="F710"/>
  <c r="G710" s="1"/>
  <c r="F379"/>
  <c r="F378" s="1"/>
  <c r="F336"/>
  <c r="H461"/>
  <c r="E460"/>
  <c r="G743"/>
  <c r="D410"/>
  <c r="D251" s="1"/>
  <c r="D252"/>
  <c r="G622"/>
  <c r="E621"/>
  <c r="G621" s="1"/>
  <c r="G637"/>
  <c r="E636"/>
  <c r="G636" s="1"/>
  <c r="G653"/>
  <c r="E652"/>
  <c r="G652" s="1"/>
  <c r="G591"/>
  <c r="G725"/>
  <c r="F724"/>
  <c r="F723" s="1"/>
  <c r="E410"/>
  <c r="E251" s="1"/>
  <c r="E252"/>
  <c r="D297"/>
  <c r="D244" s="1"/>
  <c r="D245"/>
  <c r="G300"/>
  <c r="H19"/>
  <c r="G403"/>
  <c r="G107"/>
  <c r="H186"/>
  <c r="G186"/>
  <c r="G412"/>
  <c r="F157"/>
  <c r="G393"/>
  <c r="G384"/>
  <c r="G380"/>
  <c r="G273"/>
  <c r="F432"/>
  <c r="F411" s="1"/>
  <c r="G433"/>
  <c r="G394"/>
  <c r="G363"/>
  <c r="H146"/>
  <c r="G146"/>
  <c r="H153"/>
  <c r="G153"/>
  <c r="H25"/>
  <c r="H88"/>
  <c r="H84"/>
  <c r="H81"/>
  <c r="F74"/>
  <c r="H74" s="1"/>
  <c r="H71"/>
  <c r="F60"/>
  <c r="H60" s="1"/>
  <c r="F56"/>
  <c r="H56" s="1"/>
  <c r="F53"/>
  <c r="H53" s="1"/>
  <c r="F47"/>
  <c r="H47" s="1"/>
  <c r="F742" l="1"/>
  <c r="G742" s="1"/>
  <c r="G723"/>
  <c r="G498"/>
  <c r="F497"/>
  <c r="F496" s="1"/>
  <c r="G496" s="1"/>
  <c r="G500"/>
  <c r="G336"/>
  <c r="G499"/>
  <c r="D241"/>
  <c r="F360"/>
  <c r="D269"/>
  <c r="F679"/>
  <c r="E590"/>
  <c r="E589" s="1"/>
  <c r="G589" s="1"/>
  <c r="G460"/>
  <c r="E459"/>
  <c r="G459" s="1"/>
  <c r="E297"/>
  <c r="E269" s="1"/>
  <c r="E245"/>
  <c r="F106"/>
  <c r="F20" s="1"/>
  <c r="H20" s="1"/>
  <c r="F243"/>
  <c r="F242" s="1"/>
  <c r="G362"/>
  <c r="G432"/>
  <c r="G272"/>
  <c r="G379"/>
  <c r="G308"/>
  <c r="H120"/>
  <c r="G120"/>
  <c r="G53"/>
  <c r="G88"/>
  <c r="F70"/>
  <c r="F80"/>
  <c r="G47"/>
  <c r="G84"/>
  <c r="G71"/>
  <c r="F59"/>
  <c r="F46"/>
  <c r="G56"/>
  <c r="G81"/>
  <c r="G74"/>
  <c r="F678" l="1"/>
  <c r="F677" s="1"/>
  <c r="G677" s="1"/>
  <c r="F298"/>
  <c r="F245" s="1"/>
  <c r="G590"/>
  <c r="G497"/>
  <c r="E458"/>
  <c r="G679"/>
  <c r="F252"/>
  <c r="E244"/>
  <c r="E241" s="1"/>
  <c r="G413"/>
  <c r="F249"/>
  <c r="G299"/>
  <c r="F270"/>
  <c r="G271"/>
  <c r="H106"/>
  <c r="G106"/>
  <c r="H59"/>
  <c r="G59"/>
  <c r="H80"/>
  <c r="G80"/>
  <c r="G46"/>
  <c r="H46"/>
  <c r="F45"/>
  <c r="F18" s="1"/>
  <c r="G70"/>
  <c r="H70"/>
  <c r="G678" l="1"/>
  <c r="F458"/>
  <c r="G18"/>
  <c r="F44"/>
  <c r="F247"/>
  <c r="F184"/>
  <c r="G270"/>
  <c r="G249"/>
  <c r="G392"/>
  <c r="F248"/>
  <c r="G20"/>
  <c r="H18"/>
  <c r="G45"/>
  <c r="H45"/>
  <c r="G458" l="1"/>
  <c r="F181"/>
  <c r="H181" s="1"/>
  <c r="G402"/>
  <c r="F250"/>
  <c r="F246" s="1"/>
  <c r="G411"/>
  <c r="G252"/>
  <c r="F410"/>
  <c r="G247"/>
  <c r="G361"/>
  <c r="G378"/>
  <c r="G248"/>
  <c r="G243"/>
  <c r="H44"/>
  <c r="G44"/>
  <c r="F180" l="1"/>
  <c r="G250"/>
  <c r="G242"/>
  <c r="G246"/>
  <c r="G360"/>
  <c r="G245"/>
  <c r="G298"/>
  <c r="F297"/>
  <c r="F269" s="1"/>
  <c r="F251"/>
  <c r="G251" s="1"/>
  <c r="G410"/>
  <c r="H180" l="1"/>
  <c r="F21"/>
  <c r="G269"/>
  <c r="F105"/>
  <c r="G180"/>
  <c r="G297"/>
  <c r="F244"/>
  <c r="F241" s="1"/>
  <c r="G21" l="1"/>
  <c r="H21"/>
  <c r="F22"/>
  <c r="G105"/>
  <c r="H105"/>
  <c r="G244"/>
  <c r="G241"/>
  <c r="G22" l="1"/>
  <c r="H22"/>
</calcChain>
</file>

<file path=xl/sharedStrings.xml><?xml version="1.0" encoding="utf-8"?>
<sst xmlns="http://schemas.openxmlformats.org/spreadsheetml/2006/main" count="772" uniqueCount="342">
  <si>
    <t xml:space="preserve">     I. OPĆI DIO</t>
  </si>
  <si>
    <t>Članak 1.</t>
  </si>
  <si>
    <t>Izvršenje za</t>
  </si>
  <si>
    <t>Indeks</t>
  </si>
  <si>
    <t>Prihodi poslovanja</t>
  </si>
  <si>
    <t>Prihodi od prodaje nefinancijske imovine</t>
  </si>
  <si>
    <t>Rashodi poslovanja</t>
  </si>
  <si>
    <t>Rashodi za nabavu nefinancijske imovine</t>
  </si>
  <si>
    <t>RAZLIKA VIŠAK/MANJAK</t>
  </si>
  <si>
    <t>Primici od financijske imovine i zaduživanja</t>
  </si>
  <si>
    <t>Izdaci za financijsku imovinu i otplate zajmova</t>
  </si>
  <si>
    <t>NETO ZADUŽIVANJE / FINANCIRANJE</t>
  </si>
  <si>
    <t>Preneseni iz prethodne godine</t>
  </si>
  <si>
    <t>Članak 2.</t>
  </si>
  <si>
    <t>Razred, skupina, podskup. i odjeljak</t>
  </si>
  <si>
    <t>Naziv računa prihoda i rashoda ekonomske klasifikacije</t>
  </si>
  <si>
    <t>Indeks    6/3 x 100</t>
  </si>
  <si>
    <t>Indeks 6/5 x 100</t>
  </si>
  <si>
    <t>Prihodi od poreza</t>
  </si>
  <si>
    <t>Porez i prirez na dohodak</t>
  </si>
  <si>
    <t>Porez i prirez na dohodak od nesam. rada</t>
  </si>
  <si>
    <t>Porez i prirez na dohodak od sam. djel.</t>
  </si>
  <si>
    <t>Porez i prirez na dohodak od imov. i imov. prav</t>
  </si>
  <si>
    <t>Porez i prirez na dohodak od kapitala</t>
  </si>
  <si>
    <t>Povrat poreza i prireza na doh. po god. prijavi</t>
  </si>
  <si>
    <t>Porezi na imovinu</t>
  </si>
  <si>
    <t>Stalni porezi na nepokretnu imovinu</t>
  </si>
  <si>
    <t>Povremeni porezi na imovinu</t>
  </si>
  <si>
    <t>Porezi na robu i usluge</t>
  </si>
  <si>
    <t>Porezi na promet</t>
  </si>
  <si>
    <t>Porez na korištenje dobara ili izvođenje aktiv.</t>
  </si>
  <si>
    <t>Pomoći iz inozemstva i od subjek. unutar op. p</t>
  </si>
  <si>
    <t>Pomoći iz proračuna</t>
  </si>
  <si>
    <t>Tekuće pomoći iz proračuna</t>
  </si>
  <si>
    <t>Kapitalne pomoći iz proračuna</t>
  </si>
  <si>
    <t>Pomoći od izvanproračunskih korisnika</t>
  </si>
  <si>
    <t>Tekuće pomoći od izvanproračunskih korisnika</t>
  </si>
  <si>
    <t>Prihodi od imovine</t>
  </si>
  <si>
    <t>Prihodi od financijske imovine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</si>
  <si>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</si>
  <si>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</si>
  <si>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</si>
  <si>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</si>
  <si>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</si>
  <si>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upravnih i administrativnih pristojbi</t>
  </si>
  <si>
    <t>pristojbi po posebnim propisima i naknada</t>
  </si>
  <si>
    <t>Upravne i administrativne pristojbe</t>
  </si>
  <si>
    <t>Županijske gradske i općinske pristojbe i naknade</t>
  </si>
  <si>
    <t>Ostale pristojbe i naknade</t>
  </si>
  <si>
    <t>Prihodi po posebnim propisima</t>
  </si>
  <si>
    <t>Doprinosi za šume</t>
  </si>
  <si>
    <t>Ostali nespomenuti prihodi</t>
  </si>
  <si>
    <t>Komunalni doprinosi i naknade</t>
  </si>
  <si>
    <t>Komunalni doprinosi</t>
  </si>
  <si>
    <t>Komunalne naknade</t>
  </si>
  <si>
    <t>Prihodi od prodaje neproizvedene dugotrajne im.</t>
  </si>
  <si>
    <t>Prihodi od prodaje materijalne imovine</t>
  </si>
  <si>
    <t>Zemljište</t>
  </si>
  <si>
    <t>Kamate na oročena sredstva i depozite po viđ.</t>
  </si>
  <si>
    <t>SVEUKUPNO PRIHODI I PRIMICI</t>
  </si>
  <si>
    <t xml:space="preserve"> RAČUN PRIHODA I RASHODA</t>
  </si>
  <si>
    <t xml:space="preserve"> VIŠAK/MANJAK PRIHODA I PRIMITAKA</t>
  </si>
  <si>
    <t>A.</t>
  </si>
  <si>
    <t>B.</t>
  </si>
  <si>
    <t>C.</t>
  </si>
  <si>
    <t>5/2*100</t>
  </si>
  <si>
    <t>5/4*100</t>
  </si>
  <si>
    <t>SVEUKUPNO RASHODI I IZDACI</t>
  </si>
  <si>
    <t>Rashodi za zaposlene</t>
  </si>
  <si>
    <t>Plaće</t>
  </si>
  <si>
    <t>Plaće za redovan rad</t>
  </si>
  <si>
    <t>Ostali rashodi za zaposlene</t>
  </si>
  <si>
    <t>Doprinosi na plaće</t>
  </si>
  <si>
    <t>Doprinos za obvezno zdravstveno osiguranje</t>
  </si>
  <si>
    <t>Doprinos za obv. osig. u slučaju nezaposlenosti</t>
  </si>
  <si>
    <t>Materijalni rashodi</t>
  </si>
  <si>
    <t>Naknade troškova zaposlenima</t>
  </si>
  <si>
    <t>Službena putovanja</t>
  </si>
  <si>
    <t>Naknade za prijevoz, za rad na terenu i od.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</si>
  <si>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</si>
  <si>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</si>
  <si>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</si>
  <si>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</si>
  <si>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Energija</t>
  </si>
  <si>
    <t>Materijal i dijelovi za tekuće i inv.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</si>
  <si>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</si>
  <si>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</si>
  <si>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</si>
  <si>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</si>
  <si>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</si>
  <si>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</si>
  <si>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</si>
  <si>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</si>
  <si>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</si>
  <si>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</si>
  <si>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</si>
  <si>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</si>
  <si>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pred. i izv. tijela pov. i sl.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</si>
  <si>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</si>
  <si>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</si>
  <si>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</si>
  <si>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</si>
  <si>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</si>
  <si>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</si>
  <si>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</si>
  <si>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Ostali nespomenuti financijski rashodi</t>
  </si>
  <si>
    <t>Pomoći dane u inozemstvo i unutar općeg pr.</t>
  </si>
  <si>
    <t>Pomoći unutar općeg proračuna</t>
  </si>
  <si>
    <t>Tekuće pomoći unutar općeg proračuna</t>
  </si>
  <si>
    <t>Naknade građanima i kuć. na temelju osig i dr.nak</t>
  </si>
  <si>
    <t>Ostale naknade građanima i kuć.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</si>
  <si>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</si>
  <si>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</si>
  <si>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</si>
  <si>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</si>
  <si>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</si>
  <si>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Rashodi za nabavu neproizv. Dug. Imovine</t>
  </si>
  <si>
    <t>Materijalna imovina - prirodna bogatstva</t>
  </si>
  <si>
    <t>Rashodi za nabavu proizv. dugotrajne imovine</t>
  </si>
  <si>
    <t>Građevinski objekti</t>
  </si>
  <si>
    <t>Poslovni objekti</t>
  </si>
  <si>
    <t>Postrojenja i oprema</t>
  </si>
  <si>
    <t>Uredska oprema i namještaj</t>
  </si>
  <si>
    <t>Uređaji, strojevi i oprema za ostale namjene</t>
  </si>
  <si>
    <t>Dodatna ulaganja na građevinskim objektima</t>
  </si>
  <si>
    <t>POSEBNI DIO</t>
  </si>
  <si>
    <t>II.</t>
  </si>
  <si>
    <t>Članak 3.</t>
  </si>
  <si>
    <t xml:space="preserve">     Tablica 1.: Rashodi i izdaci Proračuna po organizacijskoj klasifikaciji izvršeni su kako slijedi:</t>
  </si>
  <si>
    <t>BROJČANA OZNAKA I NAZIV RAZDJELA I GLAVE</t>
  </si>
  <si>
    <t>UKUPNO RASHODI I IZDACI</t>
  </si>
  <si>
    <t>RAZDJEL 002 JEDINSTVENI UPRAVNI ODJEL</t>
  </si>
  <si>
    <t>RAZDJEL 001 PREDSTAVNIČKA I IZVRŠNA  TIJELA OPĆINE</t>
  </si>
  <si>
    <t>GLAVA 00101 OPĆINSKO VIJEĆE</t>
  </si>
  <si>
    <t>GLAVA 00201 JEDINSTVENI UPRAVNI ODJEL</t>
  </si>
  <si>
    <t>Podskup. i odjeljak</t>
  </si>
  <si>
    <t>NAZIV RAZDJELA I GLAVE TE RAČUNA EKONOMSKE KLASIFIKACIJE</t>
  </si>
  <si>
    <t xml:space="preserve">Indeks 5/4*100   </t>
  </si>
  <si>
    <t>RAZDJEL 001 PREDSTAVNIČKA I IZVRŠNA TIJELA OPĆINE</t>
  </si>
  <si>
    <t>Naknade za rad predstavničkih i izvršnih tijela pov. I sl.</t>
  </si>
  <si>
    <t>Ostali nespomenuti rashodi</t>
  </si>
  <si>
    <t>Rashodi za nabavu proizvedene dugotrajne imovine</t>
  </si>
  <si>
    <t>Usluge telefona, pošte, prijevoza</t>
  </si>
  <si>
    <t>Pomoći dane u inozemstvo i unutar općeg proračuna</t>
  </si>
  <si>
    <t>Ostale naknade građanima i kućanstvima iz proračuna</t>
  </si>
  <si>
    <t>PROGRAM 1001 RAD PREDSTAVNIČKIH I IZVRŠNIH TIJELA</t>
  </si>
  <si>
    <t>PROGRAM 1002 PROGRAM POLITIČKIH STRANAKA</t>
  </si>
  <si>
    <t>A100201 Rad političkih stranaka</t>
  </si>
  <si>
    <t>PROGRAM 1003 FINANCIRANJE OSNOVNIH AKTIVNOSTI</t>
  </si>
  <si>
    <t>A100301 Redovni poslovi</t>
  </si>
  <si>
    <t xml:space="preserve"> Rashodi poslovanja</t>
  </si>
  <si>
    <t>Doprinos za zdravstveno osiguranje</t>
  </si>
  <si>
    <t>Doprinos za obvezno osiguranje u slučaju nezaposlenosti</t>
  </si>
  <si>
    <t>Rashodi za dodatna ulagnja na građevinskim objektima</t>
  </si>
  <si>
    <t>Naknade građanima i kućanstvima na temelju osig. i druge naknade</t>
  </si>
  <si>
    <t xml:space="preserve">Pomoći dane u inozemstvo i unutar općeg proračuna </t>
  </si>
  <si>
    <t>Ceste željeznice i ostali prometni objekti</t>
  </si>
  <si>
    <t>Članak 4.</t>
  </si>
  <si>
    <t>Članak 5.</t>
  </si>
  <si>
    <t>OPĆINSKO VIJEĆE</t>
  </si>
  <si>
    <t>RAČUN FINANCIRANJA</t>
  </si>
  <si>
    <t>RAČUN PRIHODA I RASHODA</t>
  </si>
  <si>
    <t xml:space="preserve"> RAČUN FINANCIRANJA</t>
  </si>
  <si>
    <t>Članak 7.</t>
  </si>
  <si>
    <t>Proračun</t>
  </si>
  <si>
    <t xml:space="preserve">     Prihodi i rashodi te primici i izdaci po ekonomskoj klasifikaciji utvrđeni u Računu prihoda i rashoda i Računu financiranja ostvareni su za razdoblje</t>
  </si>
  <si>
    <t>Proračun za</t>
  </si>
  <si>
    <t>Subvencije</t>
  </si>
  <si>
    <t>Subv.trgovačkim dr. polj.i obv.izvan javnog sekotra</t>
  </si>
  <si>
    <t>Subvencije poljoprivrednicima i obrtnicima</t>
  </si>
  <si>
    <t>Pomoći iz drž.pror.temeljem prijenosa EU sr.</t>
  </si>
  <si>
    <t>Kapitalne pomoći iz drž.pror.tem.prijenosa EU sr.</t>
  </si>
  <si>
    <t>Izdaci za dane zajmove</t>
  </si>
  <si>
    <t>Izdaci za dane zajmove neprofitnim org.i kućanstvima</t>
  </si>
  <si>
    <t>Dani zajm.neprofitnim org.građanima i kuć.u tuzemstv.</t>
  </si>
  <si>
    <t>Pomoći proračunskim korisicima drugih proračuna</t>
  </si>
  <si>
    <t>Tekuće pomoći proračunskim korisnicima dr.pror.</t>
  </si>
  <si>
    <t>Nematerijalna imovina</t>
  </si>
  <si>
    <t>Povrati zajmova danih nepr.org.građ.i kuć.u tuzemst.</t>
  </si>
  <si>
    <t>Primici gl.zajmova danih nepr.org.građ.i kućanstv.</t>
  </si>
  <si>
    <t>Primljene otplate glavnice danih zajmova</t>
  </si>
  <si>
    <t>A10002 Izbori</t>
  </si>
  <si>
    <t>A 100101 Redovna djelatnost</t>
  </si>
  <si>
    <t>Rashodi za nabavu neproizvedene dugotrane imovine</t>
  </si>
  <si>
    <t>Nematerijalna imovna</t>
  </si>
  <si>
    <t>Ostala nemtarijlna imovina</t>
  </si>
  <si>
    <t>Ostali građevinski objekti</t>
  </si>
  <si>
    <t>PROGRAM 1005 PROSTORNO UREĐENJE I UNAPREĐENJE STANOVANJA</t>
  </si>
  <si>
    <t>Izdaci za dane zajmove i depozite</t>
  </si>
  <si>
    <t>Izdaci za dane zajmove nepr.org, građanima i kućanstvima</t>
  </si>
  <si>
    <t>Dani zajmovi nepr.org, građ. I kućanstvima u tuzemstvu</t>
  </si>
  <si>
    <t>Kapitalne pomoći od ostalih sbjekata unutar opće dr.</t>
  </si>
  <si>
    <t>III. IZVJEŠTAJ O ZADUŽIVANJU</t>
  </si>
  <si>
    <t>V. IZVJEŠTAJ O DANIM JAMSTVIMA I IZDACIMA PO JAMSTVIMA</t>
  </si>
  <si>
    <t>VI. OBRAZLOŽENJE OSTVARENJA PRIHODA I PRIMITAKA, RASHODA I IZDATAKA</t>
  </si>
  <si>
    <t>Članak 8.</t>
  </si>
  <si>
    <t xml:space="preserve">     Prema zakonskoj regulativi rashodi se temeljno klasificiraju na rashode poslovanja i rashode za nabavu nefinancijke imovine.</t>
  </si>
  <si>
    <t xml:space="preserve"> ostale rashode.</t>
  </si>
  <si>
    <t xml:space="preserve">     Rashodi za nabavu nefinancijske imovine klasificiraju se po vrstama nabavljene nefinancijske imovine.</t>
  </si>
  <si>
    <t>ZAVRŠNA ODREDBA</t>
  </si>
  <si>
    <t>Članak 9.</t>
  </si>
  <si>
    <t>Ostala nematerijalna imovina</t>
  </si>
  <si>
    <t>Naknade za prijevoz, za rad na terenu i odvojen život</t>
  </si>
  <si>
    <t>IV. IZVJEŠTAJ O KORIŠTENJU PRORAČUNSKE ZALIHE</t>
  </si>
  <si>
    <t xml:space="preserve">     Poslovna događanja u Proračunu svrstavamo u skupine prema njihovim srodnim ekonomskim obilježjima. Da bismo dobili kvalitetne informacije izdatke</t>
  </si>
  <si>
    <t xml:space="preserve"> klasificiramo po glavnim obilježima u više skupina. Rashodi predstavljaju smanjenje ekonomske koristi u obliku smanjenja imovine ili povećanja obveza.</t>
  </si>
  <si>
    <t xml:space="preserve">     Rashodi poslovanja klasificiraju se na rashode za zaposlene, materijalne rashode, financijske rashode, subvencije, pomoći, naknade, donacije i</t>
  </si>
  <si>
    <t>Članak 10.</t>
  </si>
  <si>
    <t xml:space="preserve">     Ovaj Polugodišnji izvještaj o izvršenju Proračuna  objavit će se u "Službenom glasniku Koprivničko-križevačke županije".</t>
  </si>
  <si>
    <t>VII.</t>
  </si>
  <si>
    <t>RAZDJEL 003 DRUŠTVENE, SOCIJALNE I DRUGE DJELATNOSTI</t>
  </si>
  <si>
    <t>GLAVA 00301 DRUŠTVENE, SOCIJALNE I DRUGE DJELATNOSTI</t>
  </si>
  <si>
    <t>GLAVA 00302 SOCIJALNA SKRB</t>
  </si>
  <si>
    <t>GLAVA 00303 ZAŠTITA I SIGURNOST</t>
  </si>
  <si>
    <t>GLAVA 00304 OSTALE DRUŠTVENE DJELATNOSTI</t>
  </si>
  <si>
    <t>RAZDJEL 004 KOMUNALNO GOSPODARSTVO</t>
  </si>
  <si>
    <t>GLAVA 00401 KOMUNALNO GOSPODARSTVO</t>
  </si>
  <si>
    <t>PROGRAM 1014 ODRŽAVANJE KOMUNALNE INFRASTRUKTURE</t>
  </si>
  <si>
    <t>PROGRAM 1015 PROG. UNAPREĐENJA POLJOPRIVEDE I ZAŠTITE ZDRAVLJA</t>
  </si>
  <si>
    <t>A101501 Sistemska deratizacija</t>
  </si>
  <si>
    <t>Materijlni rashodi</t>
  </si>
  <si>
    <t>Prihodi od zateznih kamata</t>
  </si>
  <si>
    <t>Prihodi vodnog gospodarstva</t>
  </si>
  <si>
    <t xml:space="preserve">     Tablica2.: Rashodi i izdaci Proračuna po ekonomskoj klasifikaciji izvršeni su kako slijedi:</t>
  </si>
  <si>
    <t>Tablica 3: Rashodi i izdaci po programskoj klasifikaciji izvršeni su kako slijedi:</t>
  </si>
  <si>
    <t>Kapitalne donacije</t>
  </si>
  <si>
    <t>Kapitalne donacije neprofitnim organizacijama</t>
  </si>
  <si>
    <t>Kapitalne pomoći</t>
  </si>
  <si>
    <t>Kapitalne pomoći kreditnim i ostalim fin.inst.te trgovačkim drtuštvima u javnom sektoru</t>
  </si>
  <si>
    <t>Rashodi za dodatna ulaganja na nefin. imovini</t>
  </si>
  <si>
    <t>Nematerijlna proizvedena imovina</t>
  </si>
  <si>
    <t>Ulaganja u računalne programe</t>
  </si>
  <si>
    <t>K100502 Kupnja, opremanje i uređnje društvenih i drugih objekata</t>
  </si>
  <si>
    <t>K100503 Uređenje centra Koprivničkog Ivanca</t>
  </si>
  <si>
    <t>K100504 Uređenje kurije</t>
  </si>
  <si>
    <t>PROGRAM 1006 PREDŠKOLSKO OBRAZOVANJE</t>
  </si>
  <si>
    <t>A100601 Dječji vrtić Vrapčić</t>
  </si>
  <si>
    <t>Pomoći proračunskim korisnicima drugih proračuna</t>
  </si>
  <si>
    <t>Tekuće pomoći proračunskim korisnicima drugih proračuna</t>
  </si>
  <si>
    <t>PROGRAM 1007 OSNOVNOŠKOLSKO OBRAZOVANJE</t>
  </si>
  <si>
    <t xml:space="preserve">A100701 Osnovna škola </t>
  </si>
  <si>
    <t>Tekuće pomoći proračunskim korisnicima drugih proačuna</t>
  </si>
  <si>
    <t>PROGRAM 1008 SREDNJOŠKOLSKO I VISOKO OBRAZOVANJE</t>
  </si>
  <si>
    <t>A 100801 Stipendije učenika i studenata</t>
  </si>
  <si>
    <t>PROGRAM 1009 SOCIJALNA SKRB</t>
  </si>
  <si>
    <t>A100901 Naknade za potpore građanima, kućanstvima i udrugama</t>
  </si>
  <si>
    <t>A100902 Socijalno humaniterne udruge i programi</t>
  </si>
  <si>
    <t>PROGRAM 1010 ORGANIZIRANJE I PROVOĐ. ZAŠTITE I SPAŠAVANJA</t>
  </si>
  <si>
    <t>A101001 Civilna zaštita i HGSS</t>
  </si>
  <si>
    <t>A101002 Zaštita od požara</t>
  </si>
  <si>
    <t>PROGRAM 1011 PROMICANJE KULTURE</t>
  </si>
  <si>
    <t>A101101 Kultura</t>
  </si>
  <si>
    <t>PROGRAM 1012 RAZVOJ SPORTA I REKREACIJE</t>
  </si>
  <si>
    <t>A101201 Sport i rekreacija</t>
  </si>
  <si>
    <t xml:space="preserve">PROGRAM 1013 RAZVOJ CIVILNOG DRUŠTVA </t>
  </si>
  <si>
    <t>A101301 Ostale udruge, zajednice i društva</t>
  </si>
  <si>
    <t>A101401 Održavanje groblja i javnih površina</t>
  </si>
  <si>
    <t>A101402 Održavanje nerazvrstanih cesta i poljskih putova</t>
  </si>
  <si>
    <t>A101403 Održavanje i potrošnja i modernizacija javne rasvjete</t>
  </si>
  <si>
    <t>A101404 Ostali komunalni poslovi koji nisu drugdje svrstani</t>
  </si>
  <si>
    <t>PROGRAM 1016 IZGRADNJA KOMUNALNE INFRASTRUKTURE</t>
  </si>
  <si>
    <t>K 101602 Izgradnja nogostupa</t>
  </si>
  <si>
    <t>Kap.pomoći kreditnim i ost.fin.inst.te trgovačkim društvima u javnom sekt.</t>
  </si>
  <si>
    <t>Materijal i dijelovi za tekuće i investicijsko održavanje</t>
  </si>
  <si>
    <t xml:space="preserve">     Općina Koprivnički Ivanec nije se zaduživala na domaćem i stranom tržištu novca i kapitala, pa nema ni sastavljenog izvještaja o zaduživanju.</t>
  </si>
  <si>
    <t xml:space="preserve">     Općina Koprivnički Ivanec nema predviđenu proračunsku zalihu, pa nema ni sastavljen izvještaj o korištenju proračunske zalihe.</t>
  </si>
  <si>
    <t xml:space="preserve">     Općina Koprivnički Ivanec nije davala jamstva niti imala izdatke po jamstvima.</t>
  </si>
  <si>
    <t>OPĆINE KOPRIVNIČKI IVANEC</t>
  </si>
  <si>
    <t xml:space="preserve">     Na temelju članka 109. Zakona o proračunu ("Narodne novine" broj 87/08, 136/12. i 15/15 ) i članka 31. Statuta Općine Koprivnički Ivanec ("Službeni glasnik </t>
  </si>
  <si>
    <t xml:space="preserve"> godine ili donošenjem Izmjena i dopuna Proračuna.</t>
  </si>
  <si>
    <t xml:space="preserve">     Kod svih rashoda se bilježi razlika izvršenog od planiranog, a sve nelogičnosti i manje ili veće od izvršenja plana uravnotežit će se potrošnjom do kraja</t>
  </si>
  <si>
    <t>POLUGODIŠNJI IZVJEŠTAJ O IZVRŠENJU PRORAČUNA OPĆINE KOPRIVNIČKI IVANEC ZA 2017. GODINU</t>
  </si>
  <si>
    <t>1.-6.2016. g.</t>
  </si>
  <si>
    <t>za 2017. g</t>
  </si>
  <si>
    <t>1.-6.2017.g.</t>
  </si>
  <si>
    <t>Izvršenje za                  1.-6.2016.g.</t>
  </si>
  <si>
    <t>Proračun za      2017. g.</t>
  </si>
  <si>
    <t>Proračun za      1.-6.2017.g.</t>
  </si>
  <si>
    <t>Izvršenje za      1.-6.2017.g.</t>
  </si>
  <si>
    <t>Izvršenje za                   1.-6.2016.g.</t>
  </si>
  <si>
    <t>Proračun za           2017. g.</t>
  </si>
  <si>
    <t>Proračun za           1.-6.2017.g.</t>
  </si>
  <si>
    <t>Izvršenje za               1.-6.2016.g.</t>
  </si>
  <si>
    <t>Proračun za         2017.g.</t>
  </si>
  <si>
    <t>Proračun za                  1.-6.2017.g.</t>
  </si>
  <si>
    <t>Izvršenje za         1.-6.2017.g.</t>
  </si>
  <si>
    <t>Izvršenje za                 1.-6.2016.g.</t>
  </si>
  <si>
    <t>Proračun za            1.-6.2017.g.</t>
  </si>
  <si>
    <t>Izvršenje za       1.-6.2017.g.</t>
  </si>
  <si>
    <t>Izvršenje za              1.-6.2016.g.</t>
  </si>
  <si>
    <t>Proračun za        1.-6.2017.g.</t>
  </si>
  <si>
    <t>Proračun za       2017.g.</t>
  </si>
  <si>
    <t>Proračun za          1.-6.2017.g.</t>
  </si>
  <si>
    <t>Proračun za       1.-6.2017.g.</t>
  </si>
  <si>
    <t>Izvršenje za     1.-6.2017.g.</t>
  </si>
  <si>
    <t>Proračun za 2017.g.</t>
  </si>
  <si>
    <t>Izvršenje za    1.-6.2017.g.</t>
  </si>
  <si>
    <t>Proračun za      2017.g.</t>
  </si>
  <si>
    <t>Proračun za    2017.g.</t>
  </si>
  <si>
    <t>Proračun za     2017.g.</t>
  </si>
  <si>
    <t>Prijevozna sredstva</t>
  </si>
  <si>
    <t>GLAVA 00101 OPĆINSKO VIJEĆE I OPĆINSKI NAČELNIK</t>
  </si>
  <si>
    <t>K100302 Izmjene Prostornog plana uređenja i osnivaki ulog d.o.o.</t>
  </si>
  <si>
    <t>K100501 Otkup zemljišta</t>
  </si>
  <si>
    <t>K 101601 Izgradnja nerazvrstanih cesta i uređenje parkirališta</t>
  </si>
  <si>
    <t>Rashodi za nabavu roizvedene dugotrane imovine</t>
  </si>
  <si>
    <t>Prijevozna sredstva u cestovnom prometu</t>
  </si>
  <si>
    <t>Nematerijalna proizvedena imovina</t>
  </si>
  <si>
    <t>Umetnička, literalna i znanstvena djela</t>
  </si>
  <si>
    <t>Ceste</t>
  </si>
  <si>
    <t>A101502 Subvencije poljoprivrednicima</t>
  </si>
  <si>
    <t>Sub.trg.dr, zadr, poljoprivrednicima i obrtn. Izvan j.sekt.</t>
  </si>
  <si>
    <t>Plinovod, vodovod, kanalizacija</t>
  </si>
  <si>
    <t>Sub.trg.dr,zadr.poljoprivrednicima i obrt.izvan j.sektora</t>
  </si>
  <si>
    <t>Subvencije poljoprivrednicima i obftnicima</t>
  </si>
  <si>
    <t xml:space="preserve">    Sveukupni rashodi i izdaci ostvareni su u iznosu 1.961.534,36 kuna ili 34% od polugodišnjeg plana. Oni se sastoje od Rashoda poslovanja u iznosu</t>
  </si>
  <si>
    <t xml:space="preserve"> 1.666.780,88 kuna ili 58% od polugodišnjeg plana, Rashoda za nabavu nefinancijske imovine u iznosu 193.753,48 kuna ili 7% od polugodišnjeg plana i</t>
  </si>
  <si>
    <t xml:space="preserve"> Izdataka za financijsku imovinu i otplate zajmova u iznosu 101.000,00 kuna ili 135% od polugodišnjeg plana.</t>
  </si>
  <si>
    <t>URBROJ: 2137/09-17-1</t>
  </si>
  <si>
    <t>ostvareni višak/manjak prihoda</t>
  </si>
  <si>
    <t xml:space="preserve">Koprivničko-križevačke županije" broj 6/13), Općinsko vijeće Općine Koprivnički Ivanec na 6. sjednici održanoj 16. listopada 2017. donijelo je </t>
  </si>
  <si>
    <t xml:space="preserve">     Proračun Općine Koprivnički Ivanec za 2017. godinu ("Službeni glasnik Koprivničko-križevačke županije" broj 23/16. i 14/17) (u daljnjem tekstu: Proračun) za </t>
  </si>
  <si>
    <t xml:space="preserve">razdoblje od 1. siječnja do 30. lipnja 2017. godine ostvaren je kako slijedi: </t>
  </si>
  <si>
    <t xml:space="preserve">Članak 6. </t>
  </si>
  <si>
    <t xml:space="preserve">      Proračunski prihodi predstavljaju povećanje ekonomskih koristi tijekom izvještajnog razdoblja u obliku priljeva novca. Temeljno se klasificiraju na prihode </t>
  </si>
  <si>
    <t>poslovanja i prihode od prodaje nefinancijske imovine. Dalje se klasificiraju na prihode od poreza, prihode od doprinosa, potpore, prihode od imovine, prihode</t>
  </si>
  <si>
    <t>od upravnih i administrativnih pristojbi i po posebnim propisima i ostale prihode. Prihodi od prodaje nefinancijske imovine klasificiraju se prema vrstama prodane</t>
  </si>
  <si>
    <t>nefinancijske imovine. Prihodi se prikazuju u razdoblju u kojem su nastali uz uvjet da su i naplaćeni u navedeneom razdoblju.</t>
  </si>
  <si>
    <t xml:space="preserve">       Sveukupni prihodi i primici ostvareni su u iznosu 2.109.259,76 kuna ili 37% od polugodišnjeg plana. Oni se sastoje od Prihoda poslovanja u iznosu 2.096.759,76</t>
  </si>
  <si>
    <t xml:space="preserve"> prodaje nefinancijske imovine nije bilo.</t>
  </si>
  <si>
    <t xml:space="preserve">       Kod svih prihoda se bilježi razlika izvršenog od planiranog, a sve nelogičnosti i manje ili veće od izvršenja plana uravnotežit će se uplatama do kraja godine</t>
  </si>
  <si>
    <t xml:space="preserve"> ili donošenjem Izmjena i dopuna Proračuna.</t>
  </si>
  <si>
    <t>KLASA: 400-04/17-01/03</t>
  </si>
  <si>
    <t>Koprivnički Ivanec, 16. listopada 2017.</t>
  </si>
  <si>
    <t>Mihael Sremec, dipl.oec.</t>
  </si>
  <si>
    <t xml:space="preserve">     PREDSJEDNIK:</t>
  </si>
  <si>
    <t>od 1. siječnja do 30. lipnja 2017. godine, kako slijedi:</t>
  </si>
  <si>
    <t>Proračuna i nalazi se u prilogu.</t>
  </si>
  <si>
    <t xml:space="preserve">   Polugodišnji Izvještaj o provedbi Plana razvojnih programa Općine Koprivnički Ivanec za 2017. godinu sastavni je dio ovog Polugodišnjeg izvještaja o izvršenju</t>
  </si>
  <si>
    <t>kuna ili 40% od polugodišnjeg plana i Primitaka od financijske imovine i zaduživanja u iznosu 12.500,00 kuna ili 125% od polugodišnjeg plana, dok Prihoda od</t>
  </si>
  <si>
    <t xml:space="preserve">     Izvršenje rashoda i izdataka Proračuna po organizacijskoj klasifikaciji (Tablica 1.), po ekonomskoj klasifikaciji (Tablica 2.) te po programskoj klasifikaciji</t>
  </si>
  <si>
    <t xml:space="preserve"> (Tablica 3.) je sljedeće: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</si>
</sst>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5" fillId="0" borderId="1" xfId="0" applyFont="1" applyBorder="1"/>
    <xf numFmtId="4" fontId="25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0" fontId="25" fillId="0" borderId="1" xfId="0" applyNumberFormat="1" applyFont="1" applyBorder="1"/>
    <xf numFmtId="0" fontId="0" fillId="0" borderId="1" xfId="0" applyNumberFormat="1" applyBorder="1"/>
    <xf numFmtId="4" fontId="25" fillId="0" borderId="0" xfId="0" applyNumberFormat="1" applyFont="1" applyBorder="1"/>
    <xf numFmtId="4" fontId="0" fillId="0" borderId="0" xfId="0" applyNumberFormat="1" applyBorder="1"/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4" fontId="25" fillId="0" borderId="1" xfId="0" applyNumberFormat="1" applyFont="1" applyBorder="1" applyAlignment="1">
      <alignment horizontal="right"/>
    </xf>
    <xf numFmtId="4" fontId="24" fillId="0" borderId="1" xfId="0" applyNumberFormat="1" applyFont="1" applyBorder="1"/>
    <xf numFmtId="0" fontId="24" fillId="0" borderId="1" xfId="0" applyFont="1" applyBorder="1"/>
    <xf numFmtId="0" fontId="0" fillId="0" borderId="0" xfId="0" applyAlignment="1">
      <alignment horizontal="center"/>
    </xf>
    <xf numFmtId="4" fontId="0" fillId="0" borderId="0" xfId="0" applyNumberFormat="1"/>
    <xf numFmtId="0" fontId="25" fillId="0" borderId="0" xfId="0" applyFont="1" applyAlignment="1">
      <alignment horizontal="right"/>
    </xf>
    <xf numFmtId="0" fontId="25" fillId="0" borderId="0" xfId="0" applyFont="1"/>
    <xf numFmtId="0" fontId="25" fillId="0" borderId="0" xfId="0" applyFont="1" applyAlignment="1">
      <alignment horizontal="center"/>
    </xf>
    <xf numFmtId="0" fontId="23" fillId="0" borderId="1" xfId="0" applyFont="1" applyBorder="1"/>
    <xf numFmtId="4" fontId="23" fillId="0" borderId="1" xfId="0" applyNumberFormat="1" applyFont="1" applyBorder="1"/>
    <xf numFmtId="0" fontId="22" fillId="0" borderId="1" xfId="0" applyFont="1" applyBorder="1"/>
    <xf numFmtId="4" fontId="22" fillId="0" borderId="1" xfId="0" applyNumberFormat="1" applyFont="1" applyBorder="1"/>
    <xf numFmtId="0" fontId="0" fillId="0" borderId="0" xfId="0" applyBorder="1" applyAlignment="1"/>
    <xf numFmtId="4" fontId="25" fillId="0" borderId="0" xfId="0" applyNumberFormat="1" applyFont="1" applyBorder="1" applyAlignment="1"/>
    <xf numFmtId="4" fontId="0" fillId="0" borderId="0" xfId="0" applyNumberFormat="1" applyBorder="1" applyAlignment="1"/>
    <xf numFmtId="4" fontId="21" fillId="0" borderId="1" xfId="0" applyNumberFormat="1" applyFont="1" applyBorder="1"/>
    <xf numFmtId="4" fontId="20" fillId="0" borderId="1" xfId="0" applyNumberFormat="1" applyFont="1" applyBorder="1"/>
    <xf numFmtId="4" fontId="19" fillId="0" borderId="1" xfId="0" applyNumberFormat="1" applyFont="1" applyBorder="1"/>
    <xf numFmtId="4" fontId="25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22" fillId="0" borderId="0" xfId="0" applyFont="1" applyBorder="1"/>
    <xf numFmtId="0" fontId="22" fillId="0" borderId="0" xfId="0" applyFont="1" applyBorder="1" applyAlignment="1"/>
    <xf numFmtId="4" fontId="22" fillId="0" borderId="0" xfId="0" applyNumberFormat="1" applyFont="1" applyBorder="1"/>
    <xf numFmtId="0" fontId="25" fillId="0" borderId="0" xfId="0" applyFont="1" applyAlignment="1"/>
    <xf numFmtId="0" fontId="0" fillId="0" borderId="4" xfId="0" applyBorder="1" applyAlignment="1"/>
    <xf numFmtId="4" fontId="25" fillId="0" borderId="2" xfId="0" applyNumberFormat="1" applyFont="1" applyBorder="1" applyAlignment="1"/>
    <xf numFmtId="0" fontId="0" fillId="0" borderId="0" xfId="0" applyNumberFormat="1" applyBorder="1"/>
    <xf numFmtId="0" fontId="0" fillId="0" borderId="1" xfId="0" applyBorder="1" applyAlignment="1">
      <alignment horizontal="left"/>
    </xf>
    <xf numFmtId="0" fontId="25" fillId="0" borderId="1" xfId="0" applyFont="1" applyBorder="1" applyAlignment="1">
      <alignment horizontal="right"/>
    </xf>
    <xf numFmtId="0" fontId="18" fillId="0" borderId="2" xfId="0" applyFont="1" applyBorder="1" applyAlignment="1"/>
    <xf numFmtId="0" fontId="18" fillId="0" borderId="1" xfId="0" applyFont="1" applyBorder="1"/>
    <xf numFmtId="0" fontId="18" fillId="0" borderId="4" xfId="0" applyFont="1" applyBorder="1" applyAlignment="1"/>
    <xf numFmtId="4" fontId="18" fillId="0" borderId="1" xfId="0" applyNumberFormat="1" applyFont="1" applyBorder="1"/>
    <xf numFmtId="4" fontId="18" fillId="0" borderId="2" xfId="0" applyNumberFormat="1" applyFont="1" applyBorder="1" applyAlignment="1"/>
    <xf numFmtId="0" fontId="18" fillId="0" borderId="0" xfId="0" applyFont="1"/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/>
    <xf numFmtId="0" fontId="22" fillId="0" borderId="2" xfId="0" applyFont="1" applyBorder="1" applyAlignment="1"/>
    <xf numFmtId="0" fontId="0" fillId="0" borderId="4" xfId="0" applyBorder="1" applyAlignment="1"/>
    <xf numFmtId="0" fontId="22" fillId="0" borderId="4" xfId="0" applyFont="1" applyBorder="1" applyAlignment="1"/>
    <xf numFmtId="4" fontId="25" fillId="0" borderId="2" xfId="0" applyNumberFormat="1" applyFont="1" applyBorder="1" applyAlignment="1"/>
    <xf numFmtId="0" fontId="22" fillId="0" borderId="4" xfId="0" applyFont="1" applyBorder="1" applyAlignment="1"/>
    <xf numFmtId="4" fontId="22" fillId="0" borderId="2" xfId="0" applyNumberFormat="1" applyFont="1" applyBorder="1" applyAlignment="1"/>
    <xf numFmtId="0" fontId="16" fillId="0" borderId="2" xfId="0" applyFont="1" applyBorder="1" applyAlignment="1"/>
    <xf numFmtId="0" fontId="25" fillId="0" borderId="0" xfId="0" applyFont="1" applyAlignment="1">
      <alignment horizontal="center"/>
    </xf>
    <xf numFmtId="0" fontId="15" fillId="0" borderId="2" xfId="0" applyFont="1" applyBorder="1" applyAlignment="1"/>
    <xf numFmtId="0" fontId="22" fillId="0" borderId="4" xfId="0" applyFont="1" applyBorder="1" applyAlignment="1"/>
    <xf numFmtId="4" fontId="22" fillId="0" borderId="2" xfId="0" applyNumberFormat="1" applyFont="1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2" xfId="0" applyFont="1" applyBorder="1" applyAlignme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5" fillId="0" borderId="2" xfId="0" applyFont="1" applyBorder="1" applyAlignment="1"/>
    <xf numFmtId="0" fontId="25" fillId="0" borderId="4" xfId="0" applyFont="1" applyBorder="1" applyAlignment="1"/>
    <xf numFmtId="4" fontId="25" fillId="0" borderId="2" xfId="0" applyNumberFormat="1" applyFont="1" applyBorder="1" applyAlignment="1"/>
    <xf numFmtId="0" fontId="0" fillId="0" borderId="4" xfId="0" applyBorder="1" applyAlignment="1"/>
    <xf numFmtId="0" fontId="22" fillId="0" borderId="2" xfId="0" applyFont="1" applyBorder="1" applyAlignment="1"/>
    <xf numFmtId="0" fontId="22" fillId="0" borderId="4" xfId="0" applyFont="1" applyBorder="1" applyAlignment="1"/>
    <xf numFmtId="4" fontId="25" fillId="0" borderId="2" xfId="0" applyNumberFormat="1" applyFont="1" applyBorder="1" applyAlignment="1"/>
    <xf numFmtId="0" fontId="0" fillId="0" borderId="4" xfId="0" applyBorder="1" applyAlignment="1"/>
    <xf numFmtId="0" fontId="22" fillId="0" borderId="2" xfId="0" applyFont="1" applyBorder="1" applyAlignment="1"/>
    <xf numFmtId="0" fontId="22" fillId="0" borderId="4" xfId="0" applyFont="1" applyBorder="1" applyAlignment="1"/>
    <xf numFmtId="0" fontId="12" fillId="0" borderId="1" xfId="0" applyFont="1" applyBorder="1"/>
    <xf numFmtId="4" fontId="12" fillId="0" borderId="1" xfId="0" applyNumberFormat="1" applyFont="1" applyBorder="1"/>
    <xf numFmtId="0" fontId="12" fillId="0" borderId="0" xfId="0" applyFont="1"/>
    <xf numFmtId="0" fontId="22" fillId="0" borderId="2" xfId="0" applyFont="1" applyBorder="1" applyAlignment="1"/>
    <xf numFmtId="0" fontId="22" fillId="0" borderId="4" xfId="0" applyFont="1" applyBorder="1" applyAlignment="1"/>
    <xf numFmtId="4" fontId="25" fillId="0" borderId="2" xfId="0" applyNumberFormat="1" applyFont="1" applyBorder="1" applyAlignment="1"/>
    <xf numFmtId="0" fontId="0" fillId="0" borderId="4" xfId="0" applyBorder="1" applyAlignment="1"/>
    <xf numFmtId="0" fontId="25" fillId="0" borderId="2" xfId="0" applyFont="1" applyBorder="1" applyAlignment="1"/>
    <xf numFmtId="0" fontId="25" fillId="0" borderId="4" xfId="0" applyFont="1" applyBorder="1" applyAlignment="1"/>
    <xf numFmtId="0" fontId="0" fillId="0" borderId="2" xfId="0" applyBorder="1" applyAlignment="1"/>
    <xf numFmtId="0" fontId="18" fillId="0" borderId="2" xfId="0" applyFont="1" applyBorder="1" applyAlignment="1"/>
    <xf numFmtId="4" fontId="22" fillId="0" borderId="2" xfId="0" applyNumberFormat="1" applyFont="1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7" fillId="0" borderId="2" xfId="0" applyFont="1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5" fillId="0" borderId="0" xfId="0" applyFont="1" applyBorder="1"/>
    <xf numFmtId="0" fontId="25" fillId="0" borderId="0" xfId="0" applyFont="1" applyBorder="1" applyAlignment="1"/>
    <xf numFmtId="0" fontId="25" fillId="0" borderId="2" xfId="0" applyFont="1" applyBorder="1" applyAlignment="1"/>
    <xf numFmtId="0" fontId="0" fillId="0" borderId="4" xfId="0" applyBorder="1" applyAlignment="1"/>
    <xf numFmtId="4" fontId="25" fillId="0" borderId="2" xfId="0" applyNumberFormat="1" applyFont="1" applyBorder="1" applyAlignment="1"/>
    <xf numFmtId="0" fontId="25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/>
    <xf numFmtId="0" fontId="11" fillId="0" borderId="1" xfId="0" applyFont="1" applyBorder="1"/>
    <xf numFmtId="0" fontId="11" fillId="0" borderId="2" xfId="0" applyFont="1" applyBorder="1" applyAlignment="1"/>
    <xf numFmtId="0" fontId="11" fillId="0" borderId="4" xfId="0" applyFont="1" applyBorder="1" applyAlignment="1"/>
    <xf numFmtId="4" fontId="11" fillId="0" borderId="1" xfId="0" applyNumberFormat="1" applyFont="1" applyBorder="1"/>
    <xf numFmtId="4" fontId="11" fillId="0" borderId="2" xfId="0" applyNumberFormat="1" applyFont="1" applyBorder="1" applyAlignment="1"/>
    <xf numFmtId="0" fontId="11" fillId="0" borderId="0" xfId="0" applyFont="1"/>
    <xf numFmtId="0" fontId="0" fillId="0" borderId="1" xfId="0" applyBorder="1" applyAlignment="1">
      <alignment wrapText="1"/>
    </xf>
    <xf numFmtId="0" fontId="10" fillId="0" borderId="2" xfId="0" applyFont="1" applyBorder="1" applyAlignment="1"/>
    <xf numFmtId="0" fontId="25" fillId="0" borderId="2" xfId="0" applyFont="1" applyBorder="1" applyAlignment="1"/>
    <xf numFmtId="0" fontId="25" fillId="0" borderId="4" xfId="0" applyFont="1" applyBorder="1" applyAlignment="1"/>
    <xf numFmtId="4" fontId="25" fillId="0" borderId="2" xfId="0" applyNumberFormat="1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2" fillId="0" borderId="4" xfId="0" applyFont="1" applyBorder="1" applyAlignment="1"/>
    <xf numFmtId="4" fontId="22" fillId="0" borderId="2" xfId="0" applyNumberFormat="1" applyFont="1" applyBorder="1" applyAlignment="1"/>
    <xf numFmtId="0" fontId="25" fillId="0" borderId="2" xfId="0" applyFont="1" applyBorder="1" applyAlignment="1"/>
    <xf numFmtId="0" fontId="25" fillId="0" borderId="4" xfId="0" applyFont="1" applyBorder="1" applyAlignment="1"/>
    <xf numFmtId="0" fontId="22" fillId="0" borderId="4" xfId="0" applyFont="1" applyBorder="1" applyAlignment="1"/>
    <xf numFmtId="4" fontId="25" fillId="0" borderId="2" xfId="0" applyNumberFormat="1" applyFont="1" applyBorder="1" applyAlignment="1"/>
    <xf numFmtId="0" fontId="0" fillId="0" borderId="4" xfId="0" applyBorder="1" applyAlignment="1"/>
    <xf numFmtId="0" fontId="0" fillId="0" borderId="2" xfId="0" applyBorder="1" applyAlignment="1"/>
    <xf numFmtId="4" fontId="22" fillId="0" borderId="2" xfId="0" applyNumberFormat="1" applyFont="1" applyBorder="1" applyAlignment="1"/>
    <xf numFmtId="0" fontId="18" fillId="0" borderId="2" xfId="0" applyFont="1" applyBorder="1" applyAlignment="1"/>
    <xf numFmtId="0" fontId="9" fillId="0" borderId="2" xfId="0" applyFont="1" applyBorder="1" applyAlignment="1"/>
    <xf numFmtId="0" fontId="9" fillId="0" borderId="1" xfId="0" applyFont="1" applyBorder="1"/>
    <xf numFmtId="0" fontId="9" fillId="0" borderId="4" xfId="0" applyFont="1" applyBorder="1" applyAlignment="1"/>
    <xf numFmtId="4" fontId="9" fillId="0" borderId="1" xfId="0" applyNumberFormat="1" applyFont="1" applyBorder="1"/>
    <xf numFmtId="4" fontId="9" fillId="0" borderId="2" xfId="0" applyNumberFormat="1" applyFont="1" applyBorder="1" applyAlignment="1"/>
    <xf numFmtId="0" fontId="9" fillId="0" borderId="0" xfId="0" applyFont="1"/>
    <xf numFmtId="0" fontId="8" fillId="0" borderId="2" xfId="0" applyFont="1" applyBorder="1" applyAlignment="1"/>
    <xf numFmtId="0" fontId="8" fillId="0" borderId="1" xfId="0" applyFont="1" applyBorder="1"/>
    <xf numFmtId="0" fontId="8" fillId="0" borderId="4" xfId="0" applyFont="1" applyBorder="1" applyAlignment="1"/>
    <xf numFmtId="4" fontId="8" fillId="0" borderId="1" xfId="0" applyNumberFormat="1" applyFont="1" applyBorder="1"/>
    <xf numFmtId="4" fontId="8" fillId="0" borderId="2" xfId="0" applyNumberFormat="1" applyFont="1" applyBorder="1" applyAlignment="1"/>
    <xf numFmtId="0" fontId="8" fillId="0" borderId="0" xfId="0" applyFont="1"/>
    <xf numFmtId="0" fontId="27" fillId="0" borderId="0" xfId="0" applyFont="1" applyBorder="1"/>
    <xf numFmtId="0" fontId="27" fillId="0" borderId="0" xfId="0" applyFont="1" applyBorder="1" applyAlignment="1"/>
    <xf numFmtId="0" fontId="28" fillId="0" borderId="0" xfId="0" applyFont="1" applyBorder="1" applyAlignment="1"/>
    <xf numFmtId="4" fontId="28" fillId="0" borderId="0" xfId="0" applyNumberFormat="1" applyFont="1" applyBorder="1"/>
    <xf numFmtId="4" fontId="28" fillId="0" borderId="0" xfId="0" applyNumberFormat="1" applyFont="1" applyBorder="1" applyAlignment="1"/>
    <xf numFmtId="0" fontId="27" fillId="0" borderId="0" xfId="0" applyFont="1"/>
    <xf numFmtId="4" fontId="7" fillId="0" borderId="1" xfId="0" applyNumberFormat="1" applyFont="1" applyBorder="1"/>
    <xf numFmtId="4" fontId="27" fillId="0" borderId="1" xfId="0" applyNumberFormat="1" applyFont="1" applyBorder="1"/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5" fillId="0" borderId="2" xfId="0" applyFont="1" applyBorder="1" applyAlignment="1"/>
    <xf numFmtId="0" fontId="25" fillId="0" borderId="4" xfId="0" applyFont="1" applyBorder="1" applyAlignment="1"/>
    <xf numFmtId="0" fontId="22" fillId="0" borderId="2" xfId="0" applyFont="1" applyBorder="1" applyAlignment="1"/>
    <xf numFmtId="0" fontId="22" fillId="0" borderId="4" xfId="0" applyFont="1" applyBorder="1" applyAlignment="1"/>
    <xf numFmtId="4" fontId="25" fillId="0" borderId="2" xfId="0" applyNumberFormat="1" applyFont="1" applyBorder="1" applyAlignment="1"/>
    <xf numFmtId="0" fontId="0" fillId="0" borderId="4" xfId="0" applyBorder="1" applyAlignment="1"/>
    <xf numFmtId="0" fontId="0" fillId="0" borderId="2" xfId="0" applyBorder="1" applyAlignment="1"/>
    <xf numFmtId="4" fontId="22" fillId="0" borderId="2" xfId="0" applyNumberFormat="1" applyFont="1" applyBorder="1" applyAlignment="1"/>
    <xf numFmtId="0" fontId="25" fillId="0" borderId="2" xfId="0" applyFont="1" applyBorder="1" applyAlignment="1"/>
    <xf numFmtId="0" fontId="0" fillId="0" borderId="4" xfId="0" applyBorder="1" applyAlignment="1"/>
    <xf numFmtId="4" fontId="25" fillId="0" borderId="2" xfId="0" applyNumberFormat="1" applyFont="1" applyBorder="1" applyAlignment="1"/>
    <xf numFmtId="0" fontId="25" fillId="0" borderId="4" xfId="0" applyFont="1" applyBorder="1" applyAlignment="1"/>
    <xf numFmtId="0" fontId="22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2" fillId="0" borderId="2" xfId="0" applyFont="1" applyBorder="1" applyAlignment="1"/>
    <xf numFmtId="0" fontId="0" fillId="0" borderId="2" xfId="0" applyBorder="1" applyAlignment="1">
      <alignment horizontal="left"/>
    </xf>
    <xf numFmtId="4" fontId="25" fillId="0" borderId="4" xfId="0" applyNumberFormat="1" applyFont="1" applyBorder="1" applyAlignment="1"/>
    <xf numFmtId="0" fontId="13" fillId="0" borderId="4" xfId="0" applyFont="1" applyBorder="1" applyAlignment="1"/>
    <xf numFmtId="0" fontId="0" fillId="0" borderId="0" xfId="0"/>
    <xf numFmtId="4" fontId="25" fillId="0" borderId="2" xfId="0" applyNumberFormat="1" applyFont="1" applyBorder="1" applyAlignment="1">
      <alignment horizontal="right"/>
    </xf>
    <xf numFmtId="0" fontId="25" fillId="0" borderId="4" xfId="0" applyFont="1" applyBorder="1" applyAlignment="1">
      <alignment horizontal="right"/>
    </xf>
    <xf numFmtId="0" fontId="0" fillId="0" borderId="0" xfId="0"/>
    <xf numFmtId="0" fontId="25" fillId="0" borderId="2" xfId="0" applyFont="1" applyBorder="1" applyAlignment="1"/>
    <xf numFmtId="0" fontId="25" fillId="0" borderId="4" xfId="0" applyFont="1" applyBorder="1" applyAlignment="1"/>
    <xf numFmtId="0" fontId="22" fillId="0" borderId="4" xfId="0" applyFont="1" applyBorder="1" applyAlignment="1"/>
    <xf numFmtId="4" fontId="25" fillId="0" borderId="2" xfId="0" applyNumberFormat="1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17" fillId="0" borderId="2" xfId="0" applyFont="1" applyBorder="1" applyAlignment="1"/>
    <xf numFmtId="0" fontId="18" fillId="0" borderId="2" xfId="0" applyFont="1" applyBorder="1" applyAlignment="1"/>
    <xf numFmtId="0" fontId="5" fillId="0" borderId="2" xfId="0" applyFont="1" applyBorder="1" applyAlignment="1"/>
    <xf numFmtId="0" fontId="0" fillId="0" borderId="4" xfId="0" applyBorder="1" applyAlignment="1"/>
    <xf numFmtId="4" fontId="25" fillId="0" borderId="2" xfId="0" applyNumberFormat="1" applyFont="1" applyBorder="1" applyAlignment="1"/>
    <xf numFmtId="0" fontId="18" fillId="0" borderId="2" xfId="0" applyFont="1" applyBorder="1" applyAlignment="1"/>
    <xf numFmtId="0" fontId="0" fillId="0" borderId="0" xfId="0"/>
    <xf numFmtId="0" fontId="22" fillId="0" borderId="4" xfId="0" applyFont="1" applyBorder="1" applyAlignment="1"/>
    <xf numFmtId="0" fontId="4" fillId="0" borderId="1" xfId="0" applyFont="1" applyBorder="1"/>
    <xf numFmtId="0" fontId="4" fillId="0" borderId="2" xfId="0" applyFont="1" applyBorder="1" applyAlignment="1"/>
    <xf numFmtId="0" fontId="4" fillId="0" borderId="4" xfId="0" applyFont="1" applyBorder="1" applyAlignment="1"/>
    <xf numFmtId="4" fontId="4" fillId="0" borderId="1" xfId="0" applyNumberFormat="1" applyFont="1" applyBorder="1"/>
    <xf numFmtId="4" fontId="4" fillId="0" borderId="2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/>
    <xf numFmtId="0" fontId="3" fillId="0" borderId="1" xfId="0" applyFont="1" applyBorder="1"/>
    <xf numFmtId="0" fontId="3" fillId="0" borderId="2" xfId="0" applyFont="1" applyBorder="1" applyAlignment="1"/>
    <xf numFmtId="0" fontId="3" fillId="0" borderId="4" xfId="0" applyFont="1" applyBorder="1" applyAlignment="1"/>
    <xf numFmtId="4" fontId="3" fillId="0" borderId="1" xfId="0" applyNumberFormat="1" applyFont="1" applyBorder="1"/>
    <xf numFmtId="4" fontId="3" fillId="0" borderId="2" xfId="0" applyNumberFormat="1" applyFont="1" applyBorder="1" applyAlignment="1"/>
    <xf numFmtId="0" fontId="3" fillId="0" borderId="0" xfId="0" applyFont="1"/>
    <xf numFmtId="0" fontId="25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5" fillId="0" borderId="2" xfId="0" applyFont="1" applyBorder="1" applyAlignment="1"/>
    <xf numFmtId="0" fontId="0" fillId="0" borderId="4" xfId="0" applyBorder="1" applyAlignment="1"/>
    <xf numFmtId="4" fontId="25" fillId="0" borderId="2" xfId="0" applyNumberFormat="1" applyFont="1" applyBorder="1" applyAlignment="1"/>
    <xf numFmtId="0" fontId="18" fillId="0" borderId="2" xfId="0" applyFont="1" applyBorder="1" applyAlignment="1"/>
    <xf numFmtId="0" fontId="23" fillId="0" borderId="2" xfId="0" applyFont="1" applyBorder="1" applyAlignment="1"/>
    <xf numFmtId="0" fontId="0" fillId="0" borderId="2" xfId="0" applyBorder="1" applyAlignment="1"/>
    <xf numFmtId="0" fontId="25" fillId="0" borderId="4" xfId="0" applyFont="1" applyBorder="1" applyAlignment="1"/>
    <xf numFmtId="0" fontId="0" fillId="0" borderId="0" xfId="0"/>
    <xf numFmtId="0" fontId="22" fillId="0" borderId="2" xfId="0" applyFont="1" applyBorder="1" applyAlignment="1"/>
    <xf numFmtId="0" fontId="22" fillId="0" borderId="4" xfId="0" applyFont="1" applyBorder="1" applyAlignment="1"/>
    <xf numFmtId="4" fontId="22" fillId="0" borderId="2" xfId="0" applyNumberFormat="1" applyFont="1" applyBorder="1" applyAlignment="1"/>
    <xf numFmtId="0" fontId="8" fillId="0" borderId="2" xfId="0" applyFont="1" applyBorder="1" applyAlignment="1"/>
    <xf numFmtId="0" fontId="10" fillId="0" borderId="2" xfId="0" applyFont="1" applyBorder="1" applyAlignment="1"/>
    <xf numFmtId="0" fontId="25" fillId="0" borderId="2" xfId="0" applyFont="1" applyBorder="1" applyAlignment="1"/>
    <xf numFmtId="4" fontId="25" fillId="0" borderId="2" xfId="0" applyNumberFormat="1" applyFont="1" applyBorder="1" applyAlignment="1"/>
    <xf numFmtId="0" fontId="25" fillId="0" borderId="4" xfId="0" applyFont="1" applyBorder="1" applyAlignment="1"/>
    <xf numFmtId="0" fontId="2" fillId="0" borderId="1" xfId="0" applyFont="1" applyBorder="1"/>
    <xf numFmtId="0" fontId="2" fillId="0" borderId="2" xfId="0" applyFont="1" applyBorder="1" applyAlignment="1"/>
    <xf numFmtId="0" fontId="2" fillId="0" borderId="4" xfId="0" applyFont="1" applyBorder="1" applyAlignment="1"/>
    <xf numFmtId="4" fontId="2" fillId="0" borderId="1" xfId="0" applyNumberFormat="1" applyFont="1" applyBorder="1"/>
    <xf numFmtId="4" fontId="2" fillId="0" borderId="2" xfId="0" applyNumberFormat="1" applyFont="1" applyBorder="1" applyAlignment="1"/>
    <xf numFmtId="0" fontId="2" fillId="0" borderId="0" xfId="0" applyFont="1"/>
    <xf numFmtId="4" fontId="25" fillId="0" borderId="2" xfId="0" applyNumberFormat="1" applyFont="1" applyBorder="1" applyAlignment="1"/>
    <xf numFmtId="0" fontId="0" fillId="0" borderId="0" xfId="0"/>
    <xf numFmtId="4" fontId="25" fillId="0" borderId="4" xfId="0" applyNumberFormat="1" applyFont="1" applyBorder="1" applyAlignment="1"/>
    <xf numFmtId="0" fontId="1" fillId="0" borderId="2" xfId="0" applyFont="1" applyBorder="1" applyAlignment="1"/>
    <xf numFmtId="0" fontId="0" fillId="0" borderId="0" xfId="0"/>
    <xf numFmtId="4" fontId="2" fillId="0" borderId="4" xfId="0" applyNumberFormat="1" applyFont="1" applyBorder="1" applyAlignment="1"/>
    <xf numFmtId="2" fontId="25" fillId="0" borderId="4" xfId="0" applyNumberFormat="1" applyFont="1" applyBorder="1" applyAlignment="1"/>
    <xf numFmtId="2" fontId="25" fillId="0" borderId="4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25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2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5" fillId="0" borderId="2" xfId="0" applyFont="1" applyBorder="1" applyAlignment="1"/>
    <xf numFmtId="0" fontId="25" fillId="0" borderId="4" xfId="0" applyFont="1" applyBorder="1" applyAlignment="1"/>
    <xf numFmtId="4" fontId="25" fillId="0" borderId="2" xfId="0" applyNumberFormat="1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18" fillId="0" borderId="2" xfId="0" applyFont="1" applyBorder="1" applyAlignment="1"/>
    <xf numFmtId="0" fontId="23" fillId="0" borderId="2" xfId="0" applyFont="1" applyBorder="1" applyAlignment="1"/>
    <xf numFmtId="0" fontId="0" fillId="0" borderId="0" xfId="0"/>
    <xf numFmtId="0" fontId="22" fillId="0" borderId="2" xfId="0" applyFont="1" applyBorder="1" applyAlignment="1"/>
    <xf numFmtId="0" fontId="22" fillId="0" borderId="4" xfId="0" applyFont="1" applyBorder="1" applyAlignme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3" xfId="0" applyFont="1" applyBorder="1" applyAlignment="1"/>
    <xf numFmtId="0" fontId="0" fillId="0" borderId="0" xfId="0" applyAlignment="1">
      <alignment horizontal="center"/>
    </xf>
    <xf numFmtId="0" fontId="13" fillId="0" borderId="2" xfId="0" applyFont="1" applyBorder="1" applyAlignment="1"/>
    <xf numFmtId="0" fontId="17" fillId="0" borderId="2" xfId="0" applyFont="1" applyBorder="1" applyAlignment="1"/>
    <xf numFmtId="4" fontId="25" fillId="0" borderId="4" xfId="0" applyNumberFormat="1" applyFont="1" applyBorder="1" applyAlignment="1"/>
    <xf numFmtId="0" fontId="0" fillId="0" borderId="3" xfId="0" applyBorder="1" applyAlignment="1"/>
    <xf numFmtId="4" fontId="0" fillId="0" borderId="2" xfId="0" applyNumberFormat="1" applyBorder="1" applyAlignment="1"/>
    <xf numFmtId="4" fontId="0" fillId="0" borderId="4" xfId="0" applyNumberFormat="1" applyBorder="1" applyAlignment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4" fontId="22" fillId="0" borderId="2" xfId="0" applyNumberFormat="1" applyFont="1" applyBorder="1" applyAlignment="1"/>
    <xf numFmtId="0" fontId="13" fillId="0" borderId="4" xfId="0" applyFont="1" applyBorder="1" applyAlignment="1"/>
    <xf numFmtId="0" fontId="8" fillId="0" borderId="2" xfId="0" applyFont="1" applyBorder="1" applyAlignment="1"/>
    <xf numFmtId="0" fontId="6" fillId="0" borderId="2" xfId="0" applyFont="1" applyBorder="1" applyAlignment="1"/>
    <xf numFmtId="0" fontId="25" fillId="0" borderId="2" xfId="0" applyFont="1" applyBorder="1" applyAlignment="1">
      <alignment wrapText="1"/>
    </xf>
    <xf numFmtId="0" fontId="25" fillId="0" borderId="4" xfId="0" applyFont="1" applyBorder="1" applyAlignment="1">
      <alignment wrapText="1"/>
    </xf>
    <xf numFmtId="0" fontId="25" fillId="0" borderId="4" xfId="0" applyFont="1" applyBorder="1" applyAlignment="1">
      <alignment horizontal="center" vertical="center" wrapText="1"/>
    </xf>
    <xf numFmtId="0" fontId="10" fillId="0" borderId="2" xfId="0" applyFont="1" applyBorder="1" applyAlignment="1"/>
    <xf numFmtId="0" fontId="12" fillId="0" borderId="2" xfId="0" applyFont="1" applyBorder="1" applyAlignment="1"/>
  </cellXfs>
  <cellStyles count="1">
    <cellStyle name="Obič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5"/>
  <sheetViews>
    <sheetView tabSelected="1" showWhiteSpace="0" view="pageLayout" topLeftCell="A3" zoomScale="130" zoomScaleNormal="100" zoomScalePageLayoutView="130" workbookViewId="0">
      <selection activeCell="C236" sqref="C236"/>
    </sheetView>
  </sheetViews>
  <sheetFormatPr defaultRowHeight="15"/>
  <cols>
    <col min="1" max="1" width="9.42578125" customWidth="1"/>
    <col min="2" max="2" width="43.7109375" customWidth="1"/>
    <col min="3" max="3" width="16.28515625" customWidth="1"/>
    <col min="4" max="4" width="13.140625" customWidth="1"/>
    <col min="5" max="5" width="13.7109375" customWidth="1"/>
    <col min="6" max="6" width="16.85546875" customWidth="1"/>
    <col min="7" max="7" width="8.5703125" customWidth="1"/>
  </cols>
  <sheetData>
    <row r="1" spans="1:8">
      <c r="A1" t="s">
        <v>268</v>
      </c>
    </row>
    <row r="2" spans="1:8">
      <c r="A2" s="259" t="s">
        <v>320</v>
      </c>
      <c r="B2" s="259"/>
      <c r="C2" s="259"/>
      <c r="D2" s="259"/>
      <c r="E2" s="259"/>
      <c r="F2" s="259"/>
      <c r="G2" s="259"/>
      <c r="H2" s="259"/>
    </row>
    <row r="3" spans="1:8" s="195" customFormat="1"/>
    <row r="4" spans="1:8" ht="11.25" customHeight="1"/>
    <row r="5" spans="1:8" ht="16.5" customHeight="1">
      <c r="A5" s="263" t="s">
        <v>271</v>
      </c>
      <c r="B5" s="263"/>
      <c r="C5" s="263"/>
      <c r="D5" s="263"/>
      <c r="E5" s="263"/>
      <c r="F5" s="263"/>
      <c r="G5" s="263"/>
      <c r="H5" s="263"/>
    </row>
    <row r="6" spans="1:8" ht="13.5" customHeight="1"/>
    <row r="7" spans="1:8" ht="13.5" customHeight="1">
      <c r="A7" s="20" t="s">
        <v>0</v>
      </c>
    </row>
    <row r="8" spans="1:8">
      <c r="A8" s="262" t="s">
        <v>1</v>
      </c>
      <c r="B8" s="262"/>
      <c r="C8" s="262"/>
      <c r="D8" s="262"/>
      <c r="E8" s="262"/>
      <c r="F8" s="262"/>
      <c r="G8" s="262"/>
      <c r="H8" s="262"/>
    </row>
    <row r="9" spans="1:8" ht="12" customHeight="1"/>
    <row r="10" spans="1:8">
      <c r="A10" s="156" t="s">
        <v>321</v>
      </c>
    </row>
    <row r="11" spans="1:8">
      <c r="A11" s="156" t="s">
        <v>322</v>
      </c>
    </row>
    <row r="12" spans="1:8" s="195" customFormat="1"/>
    <row r="13" spans="1:8">
      <c r="C13" s="20" t="s">
        <v>2</v>
      </c>
      <c r="D13" s="20" t="s">
        <v>164</v>
      </c>
      <c r="E13" s="20" t="s">
        <v>166</v>
      </c>
      <c r="F13" s="20" t="s">
        <v>2</v>
      </c>
      <c r="G13" s="20" t="s">
        <v>3</v>
      </c>
      <c r="H13" s="20" t="s">
        <v>3</v>
      </c>
    </row>
    <row r="14" spans="1:8">
      <c r="C14" s="20" t="s">
        <v>272</v>
      </c>
      <c r="D14" s="20" t="s">
        <v>273</v>
      </c>
      <c r="E14" s="20" t="s">
        <v>274</v>
      </c>
      <c r="F14" s="20" t="s">
        <v>274</v>
      </c>
      <c r="G14" s="20" t="s">
        <v>65</v>
      </c>
      <c r="H14" s="20" t="s">
        <v>66</v>
      </c>
    </row>
    <row r="15" spans="1:8">
      <c r="B15" s="21">
        <v>1</v>
      </c>
      <c r="C15" s="21">
        <v>2</v>
      </c>
      <c r="D15" s="21">
        <v>3</v>
      </c>
      <c r="E15" s="21">
        <v>4</v>
      </c>
      <c r="F15" s="21">
        <v>5</v>
      </c>
      <c r="G15" s="21">
        <v>6</v>
      </c>
      <c r="H15" s="21">
        <v>7</v>
      </c>
    </row>
    <row r="16" spans="1:8">
      <c r="B16" s="17"/>
      <c r="C16" s="17"/>
      <c r="D16" s="17"/>
      <c r="E16" s="17"/>
      <c r="F16" s="17"/>
      <c r="G16" s="17"/>
      <c r="H16" s="17"/>
    </row>
    <row r="17" spans="1:8">
      <c r="A17" s="19" t="s">
        <v>62</v>
      </c>
      <c r="B17" s="20" t="s">
        <v>60</v>
      </c>
    </row>
    <row r="18" spans="1:8">
      <c r="B18" t="s">
        <v>4</v>
      </c>
      <c r="C18" s="18">
        <v>1791342.97</v>
      </c>
      <c r="D18" s="18">
        <v>10518000</v>
      </c>
      <c r="E18" s="18">
        <v>5259000</v>
      </c>
      <c r="F18" s="18">
        <f>F45</f>
        <v>2096759.7599999998</v>
      </c>
      <c r="G18" s="18">
        <f>F18/C18*100</f>
        <v>117.04959882696275</v>
      </c>
      <c r="H18" s="18">
        <f>F18/E18*100</f>
        <v>39.869932686822587</v>
      </c>
    </row>
    <row r="19" spans="1:8">
      <c r="B19" t="s">
        <v>5</v>
      </c>
      <c r="C19" s="18">
        <v>0</v>
      </c>
      <c r="D19" s="18">
        <v>1020000</v>
      </c>
      <c r="E19" s="18">
        <v>510000</v>
      </c>
      <c r="F19" s="18">
        <f>F95</f>
        <v>0</v>
      </c>
      <c r="G19" s="18">
        <v>0</v>
      </c>
      <c r="H19" s="18">
        <f t="shared" ref="H19:H22" si="0">F19/E19*100</f>
        <v>0</v>
      </c>
    </row>
    <row r="20" spans="1:8">
      <c r="B20" t="s">
        <v>6</v>
      </c>
      <c r="C20" s="18">
        <v>1680354.45</v>
      </c>
      <c r="D20" s="18">
        <v>5743000</v>
      </c>
      <c r="E20" s="18">
        <v>2871500</v>
      </c>
      <c r="F20" s="18">
        <f>F106</f>
        <v>1666780.8800000001</v>
      </c>
      <c r="G20" s="18">
        <f t="shared" ref="G20:G22" si="1">F20/C20*100</f>
        <v>99.192219831952727</v>
      </c>
      <c r="H20" s="18">
        <f t="shared" si="0"/>
        <v>58.045651401706436</v>
      </c>
    </row>
    <row r="21" spans="1:8">
      <c r="B21" t="s">
        <v>7</v>
      </c>
      <c r="C21" s="18">
        <v>181502.05</v>
      </c>
      <c r="D21" s="18">
        <v>5665000</v>
      </c>
      <c r="E21" s="18">
        <v>2832500</v>
      </c>
      <c r="F21" s="18">
        <f>F180</f>
        <v>193753.47999999998</v>
      </c>
      <c r="G21" s="18">
        <f t="shared" si="1"/>
        <v>106.75002293362526</v>
      </c>
      <c r="H21" s="18">
        <f t="shared" si="0"/>
        <v>6.8403699911738736</v>
      </c>
    </row>
    <row r="22" spans="1:8">
      <c r="B22" t="s">
        <v>8</v>
      </c>
      <c r="C22" s="18">
        <f>C18+C19-C20-C21</f>
        <v>-70513.52999999997</v>
      </c>
      <c r="D22" s="18">
        <f>D18+D19-D20-D21</f>
        <v>130000</v>
      </c>
      <c r="E22" s="18">
        <f>E18+E19-E20-E21</f>
        <v>65000</v>
      </c>
      <c r="F22" s="18">
        <f>F18+F19-F20-F21</f>
        <v>236225.39999999967</v>
      </c>
      <c r="G22" s="18">
        <f t="shared" si="1"/>
        <v>-335.0071964912263</v>
      </c>
      <c r="H22" s="18">
        <f t="shared" si="0"/>
        <v>363.42369230769179</v>
      </c>
    </row>
    <row r="23" spans="1:8">
      <c r="G23" s="18"/>
      <c r="H23" s="18"/>
    </row>
    <row r="24" spans="1:8">
      <c r="A24" s="19" t="s">
        <v>63</v>
      </c>
      <c r="B24" s="20" t="s">
        <v>162</v>
      </c>
      <c r="G24" s="18"/>
      <c r="H24" s="18"/>
    </row>
    <row r="25" spans="1:8">
      <c r="B25" t="s">
        <v>9</v>
      </c>
      <c r="C25" s="18">
        <v>600</v>
      </c>
      <c r="D25" s="18">
        <v>20000</v>
      </c>
      <c r="E25" s="18">
        <v>10000</v>
      </c>
      <c r="F25" s="18">
        <f>F207</f>
        <v>12500</v>
      </c>
      <c r="G25" s="18">
        <v>0</v>
      </c>
      <c r="H25" s="18">
        <f t="shared" ref="H25" si="2">F25/E25*100</f>
        <v>125</v>
      </c>
    </row>
    <row r="26" spans="1:8">
      <c r="B26" t="s">
        <v>10</v>
      </c>
      <c r="C26" s="18">
        <v>65000</v>
      </c>
      <c r="D26" s="18">
        <v>150000</v>
      </c>
      <c r="E26" s="18">
        <v>75000</v>
      </c>
      <c r="F26" s="18">
        <f>F212</f>
        <v>101000</v>
      </c>
      <c r="G26" s="18">
        <f>F26/C26*100</f>
        <v>155.38461538461539</v>
      </c>
      <c r="H26" s="18">
        <f>F26/E26*100</f>
        <v>134.66666666666666</v>
      </c>
    </row>
    <row r="27" spans="1:8">
      <c r="B27" t="s">
        <v>11</v>
      </c>
      <c r="C27" s="18">
        <f>C25-C26</f>
        <v>-64400</v>
      </c>
      <c r="D27" s="18">
        <f>D25-D26</f>
        <v>-130000</v>
      </c>
      <c r="E27" s="18">
        <f>E25-E26</f>
        <v>-65000</v>
      </c>
      <c r="F27" s="18">
        <f>F25-F26</f>
        <v>-88500</v>
      </c>
      <c r="G27" s="18">
        <f>F27/C27*100</f>
        <v>137.42236024844721</v>
      </c>
      <c r="H27" s="18">
        <f>F27/E27*100</f>
        <v>136.15384615384616</v>
      </c>
    </row>
    <row r="28" spans="1:8">
      <c r="C28" s="18"/>
      <c r="D28" s="18"/>
      <c r="E28" s="18"/>
      <c r="F28" s="18"/>
      <c r="G28" s="18"/>
      <c r="H28" s="18"/>
    </row>
    <row r="29" spans="1:8">
      <c r="A29" s="19" t="s">
        <v>64</v>
      </c>
      <c r="B29" s="20" t="s">
        <v>61</v>
      </c>
      <c r="C29" s="18"/>
      <c r="D29" s="18"/>
      <c r="E29" s="18"/>
      <c r="F29" s="18"/>
      <c r="G29" s="18"/>
      <c r="H29" s="18"/>
    </row>
    <row r="30" spans="1:8">
      <c r="B30" t="s">
        <v>12</v>
      </c>
      <c r="C30" s="18">
        <v>243062.72</v>
      </c>
      <c r="D30" s="18"/>
      <c r="E30" s="18"/>
      <c r="F30" s="18">
        <v>-1607222.36</v>
      </c>
      <c r="G30" s="18"/>
      <c r="H30" s="18"/>
    </row>
    <row r="31" spans="1:8">
      <c r="B31" s="239" t="s">
        <v>319</v>
      </c>
      <c r="C31" s="18">
        <v>108149.19</v>
      </c>
      <c r="D31" s="18"/>
      <c r="E31" s="18"/>
      <c r="F31" s="18">
        <v>-1414496.96</v>
      </c>
      <c r="G31" s="18"/>
      <c r="H31" s="18"/>
    </row>
    <row r="33" spans="1:8" s="195" customFormat="1"/>
    <row r="35" spans="1:8">
      <c r="A35" s="268" t="s">
        <v>13</v>
      </c>
      <c r="B35" s="268"/>
      <c r="C35" s="268"/>
      <c r="D35" s="268"/>
      <c r="E35" s="268"/>
      <c r="F35" s="268"/>
      <c r="G35" s="268"/>
      <c r="H35" s="268"/>
    </row>
    <row r="36" spans="1:8" ht="10.5" customHeight="1"/>
    <row r="37" spans="1:8">
      <c r="A37" t="s">
        <v>165</v>
      </c>
    </row>
    <row r="38" spans="1:8">
      <c r="A38" t="s">
        <v>336</v>
      </c>
    </row>
    <row r="40" spans="1:8">
      <c r="A40" s="19" t="s">
        <v>62</v>
      </c>
      <c r="B40" s="20" t="s">
        <v>161</v>
      </c>
    </row>
    <row r="41" spans="1:8" ht="6.75" customHeight="1"/>
    <row r="42" spans="1:8" ht="62.25" customHeight="1">
      <c r="A42" s="1" t="s">
        <v>14</v>
      </c>
      <c r="B42" s="2" t="s">
        <v>15</v>
      </c>
      <c r="C42" s="2" t="s">
        <v>275</v>
      </c>
      <c r="D42" s="2" t="s">
        <v>276</v>
      </c>
      <c r="E42" s="2" t="s">
        <v>277</v>
      </c>
      <c r="F42" s="2" t="s">
        <v>278</v>
      </c>
      <c r="G42" s="2" t="s">
        <v>16</v>
      </c>
      <c r="H42" s="2" t="s">
        <v>17</v>
      </c>
    </row>
    <row r="43" spans="1:8">
      <c r="A43" s="3">
        <v>1</v>
      </c>
      <c r="B43" s="3">
        <v>2</v>
      </c>
      <c r="C43" s="3">
        <v>3</v>
      </c>
      <c r="D43" s="3">
        <v>4</v>
      </c>
      <c r="E43" s="3">
        <v>5</v>
      </c>
      <c r="F43" s="3">
        <v>6</v>
      </c>
      <c r="G43" s="3">
        <v>7</v>
      </c>
      <c r="H43" s="3">
        <v>8</v>
      </c>
    </row>
    <row r="44" spans="1:8">
      <c r="A44" s="12"/>
      <c r="B44" s="13" t="s">
        <v>59</v>
      </c>
      <c r="C44" s="14">
        <f>C45+C95+C207</f>
        <v>1791942.9700000002</v>
      </c>
      <c r="D44" s="14">
        <f>D45+D95+D207</f>
        <v>11558000</v>
      </c>
      <c r="E44" s="14">
        <f>E45+E95+E207</f>
        <v>5779000</v>
      </c>
      <c r="F44" s="14">
        <f>F45+F95+F207</f>
        <v>2109259.7599999998</v>
      </c>
      <c r="G44" s="14">
        <f>F44/C44*100</f>
        <v>117.70797370856059</v>
      </c>
      <c r="H44" s="14">
        <f>F44/E44*100</f>
        <v>36.498698044644399</v>
      </c>
    </row>
    <row r="45" spans="1:8">
      <c r="A45" s="4">
        <v>6</v>
      </c>
      <c r="B45" s="4" t="s">
        <v>4</v>
      </c>
      <c r="C45" s="5">
        <f>C46+C59+C70+C80</f>
        <v>1791342.9700000002</v>
      </c>
      <c r="D45" s="5">
        <f>D46+D59+D70+D80</f>
        <v>10518000</v>
      </c>
      <c r="E45" s="5">
        <f>E46+E59+E70+E80</f>
        <v>5259000</v>
      </c>
      <c r="F45" s="5">
        <f>F46+F59+F70+F80</f>
        <v>2096759.7599999998</v>
      </c>
      <c r="G45" s="5">
        <f>F45/C45*100</f>
        <v>117.04959882696274</v>
      </c>
      <c r="H45" s="5">
        <f>F45/E45*100</f>
        <v>39.869932686822587</v>
      </c>
    </row>
    <row r="46" spans="1:8">
      <c r="A46" s="4">
        <v>61</v>
      </c>
      <c r="B46" s="4" t="s">
        <v>18</v>
      </c>
      <c r="C46" s="5">
        <f>C47+C53+C56</f>
        <v>778634.57000000007</v>
      </c>
      <c r="D46" s="5">
        <f>D47+D53+D56</f>
        <v>1127000</v>
      </c>
      <c r="E46" s="5">
        <f>E47+E53+E56</f>
        <v>563500</v>
      </c>
      <c r="F46" s="5">
        <f>F47+F53+F56</f>
        <v>662955.80999999994</v>
      </c>
      <c r="G46" s="5">
        <f t="shared" ref="G46:G64" si="3">F46/C46*100</f>
        <v>85.143382472730423</v>
      </c>
      <c r="H46" s="5">
        <f t="shared" ref="H46:H60" si="4">F46/E46*100</f>
        <v>117.64965572315882</v>
      </c>
    </row>
    <row r="47" spans="1:8">
      <c r="A47" s="4">
        <v>611</v>
      </c>
      <c r="B47" s="4" t="s">
        <v>19</v>
      </c>
      <c r="C47" s="5">
        <f>C48+C49+C50+C51+C52</f>
        <v>694544.32000000007</v>
      </c>
      <c r="D47" s="5">
        <v>1000000</v>
      </c>
      <c r="E47" s="5">
        <v>500000</v>
      </c>
      <c r="F47" s="5">
        <f>F48+F49+F50+F51+F52</f>
        <v>591471.93000000005</v>
      </c>
      <c r="G47" s="5">
        <f t="shared" si="3"/>
        <v>85.159710182353805</v>
      </c>
      <c r="H47" s="5">
        <f t="shared" si="4"/>
        <v>118.29438600000002</v>
      </c>
    </row>
    <row r="48" spans="1:8">
      <c r="A48" s="6">
        <v>6111</v>
      </c>
      <c r="B48" s="6" t="s">
        <v>20</v>
      </c>
      <c r="C48" s="7">
        <v>633502.17000000004</v>
      </c>
      <c r="D48" s="6"/>
      <c r="E48" s="6"/>
      <c r="F48" s="7">
        <v>591471.93000000005</v>
      </c>
      <c r="G48" s="154">
        <f t="shared" si="3"/>
        <v>93.365414991396165</v>
      </c>
      <c r="H48" s="5"/>
    </row>
    <row r="49" spans="1:8">
      <c r="A49" s="6">
        <v>6112</v>
      </c>
      <c r="B49" s="6" t="s">
        <v>21</v>
      </c>
      <c r="C49" s="7">
        <v>56894.12</v>
      </c>
      <c r="D49" s="6"/>
      <c r="E49" s="6"/>
      <c r="F49" s="7"/>
      <c r="G49" s="154">
        <f t="shared" si="3"/>
        <v>0</v>
      </c>
      <c r="H49" s="5"/>
    </row>
    <row r="50" spans="1:8">
      <c r="A50" s="6">
        <v>6113</v>
      </c>
      <c r="B50" s="6" t="s">
        <v>22</v>
      </c>
      <c r="C50" s="7">
        <v>4148.03</v>
      </c>
      <c r="D50" s="6"/>
      <c r="E50" s="6"/>
      <c r="F50" s="7"/>
      <c r="G50" s="154">
        <f t="shared" si="3"/>
        <v>0</v>
      </c>
      <c r="H50" s="5"/>
    </row>
    <row r="51" spans="1:8">
      <c r="A51" s="6">
        <v>6114</v>
      </c>
      <c r="B51" s="6" t="s">
        <v>23</v>
      </c>
      <c r="C51" s="7">
        <v>0</v>
      </c>
      <c r="D51" s="6"/>
      <c r="E51" s="6"/>
      <c r="F51" s="7"/>
      <c r="G51" s="154">
        <v>0</v>
      </c>
      <c r="H51" s="5"/>
    </row>
    <row r="52" spans="1:8">
      <c r="A52" s="6">
        <v>6117</v>
      </c>
      <c r="B52" s="6" t="s">
        <v>24</v>
      </c>
      <c r="C52" s="7">
        <v>0</v>
      </c>
      <c r="D52" s="6"/>
      <c r="E52" s="6"/>
      <c r="F52" s="7"/>
      <c r="G52" s="154">
        <v>0</v>
      </c>
      <c r="H52" s="5"/>
    </row>
    <row r="53" spans="1:8">
      <c r="A53" s="4">
        <v>613</v>
      </c>
      <c r="B53" s="4" t="s">
        <v>25</v>
      </c>
      <c r="C53" s="5">
        <f>C54+C55</f>
        <v>74757.63</v>
      </c>
      <c r="D53" s="5">
        <v>102000</v>
      </c>
      <c r="E53" s="5">
        <v>51000</v>
      </c>
      <c r="F53" s="5">
        <f>F54+F55</f>
        <v>47708.06</v>
      </c>
      <c r="G53" s="5">
        <f t="shared" si="3"/>
        <v>63.816977611516037</v>
      </c>
      <c r="H53" s="5">
        <f t="shared" si="4"/>
        <v>93.545215686274503</v>
      </c>
    </row>
    <row r="54" spans="1:8">
      <c r="A54" s="6">
        <v>6131</v>
      </c>
      <c r="B54" s="6" t="s">
        <v>26</v>
      </c>
      <c r="C54" s="7">
        <v>880</v>
      </c>
      <c r="D54" s="6"/>
      <c r="E54" s="6"/>
      <c r="F54" s="7">
        <v>800</v>
      </c>
      <c r="G54" s="154">
        <f t="shared" si="3"/>
        <v>90.909090909090907</v>
      </c>
      <c r="H54" s="5"/>
    </row>
    <row r="55" spans="1:8">
      <c r="A55" s="6">
        <v>6134</v>
      </c>
      <c r="B55" s="6" t="s">
        <v>27</v>
      </c>
      <c r="C55" s="7">
        <v>73877.63</v>
      </c>
      <c r="D55" s="6"/>
      <c r="E55" s="6"/>
      <c r="F55" s="7">
        <v>46908.06</v>
      </c>
      <c r="G55" s="154">
        <f t="shared" si="3"/>
        <v>63.494267479885316</v>
      </c>
      <c r="H55" s="5"/>
    </row>
    <row r="56" spans="1:8">
      <c r="A56" s="4">
        <v>614</v>
      </c>
      <c r="B56" s="4" t="s">
        <v>28</v>
      </c>
      <c r="C56" s="5">
        <f>C57+C58</f>
        <v>9332.6200000000008</v>
      </c>
      <c r="D56" s="5">
        <v>25000</v>
      </c>
      <c r="E56" s="5">
        <v>12500</v>
      </c>
      <c r="F56" s="5">
        <f>F57+F58</f>
        <v>23775.82</v>
      </c>
      <c r="G56" s="5">
        <f t="shared" si="3"/>
        <v>254.76039954482235</v>
      </c>
      <c r="H56" s="5">
        <f t="shared" si="4"/>
        <v>190.20656</v>
      </c>
    </row>
    <row r="57" spans="1:8">
      <c r="A57" s="6">
        <v>6142</v>
      </c>
      <c r="B57" s="6" t="s">
        <v>29</v>
      </c>
      <c r="C57" s="7">
        <v>8454.86</v>
      </c>
      <c r="D57" s="6"/>
      <c r="E57" s="6"/>
      <c r="F57" s="7">
        <v>22896.63</v>
      </c>
      <c r="G57" s="154">
        <f t="shared" si="3"/>
        <v>270.81027953153568</v>
      </c>
      <c r="H57" s="154"/>
    </row>
    <row r="58" spans="1:8">
      <c r="A58" s="6">
        <v>6145</v>
      </c>
      <c r="B58" s="6" t="s">
        <v>30</v>
      </c>
      <c r="C58" s="7">
        <v>877.76</v>
      </c>
      <c r="D58" s="6"/>
      <c r="E58" s="6"/>
      <c r="F58" s="7">
        <v>879.19</v>
      </c>
      <c r="G58" s="154">
        <f t="shared" si="3"/>
        <v>100.16291469194314</v>
      </c>
      <c r="H58" s="154"/>
    </row>
    <row r="59" spans="1:8">
      <c r="A59" s="4">
        <v>63</v>
      </c>
      <c r="B59" s="4" t="s">
        <v>31</v>
      </c>
      <c r="C59" s="5">
        <f>C60+C63+C68</f>
        <v>44030.86</v>
      </c>
      <c r="D59" s="5">
        <f>D60+D63+D68</f>
        <v>4320000</v>
      </c>
      <c r="E59" s="5">
        <f>E60+E63+E68</f>
        <v>2160000</v>
      </c>
      <c r="F59" s="5">
        <f>F60+F63</f>
        <v>330154.49</v>
      </c>
      <c r="G59" s="5">
        <f t="shared" si="3"/>
        <v>749.82521349798753</v>
      </c>
      <c r="H59" s="5">
        <f t="shared" si="4"/>
        <v>15.284930092592591</v>
      </c>
    </row>
    <row r="60" spans="1:8">
      <c r="A60" s="4">
        <v>633</v>
      </c>
      <c r="B60" s="4" t="s">
        <v>32</v>
      </c>
      <c r="C60" s="5">
        <f>C61+C62</f>
        <v>0</v>
      </c>
      <c r="D60" s="5">
        <v>895000</v>
      </c>
      <c r="E60" s="5">
        <v>447500</v>
      </c>
      <c r="F60" s="5">
        <f>F61+F62</f>
        <v>330154.49</v>
      </c>
      <c r="G60" s="5">
        <v>0</v>
      </c>
      <c r="H60" s="5">
        <f t="shared" si="4"/>
        <v>73.777539664804465</v>
      </c>
    </row>
    <row r="61" spans="1:8">
      <c r="A61" s="6">
        <v>6331</v>
      </c>
      <c r="B61" s="6" t="s">
        <v>33</v>
      </c>
      <c r="C61" s="7">
        <v>0</v>
      </c>
      <c r="D61" s="6"/>
      <c r="E61" s="6"/>
      <c r="F61" s="7">
        <v>87543.35</v>
      </c>
      <c r="G61" s="5"/>
      <c r="H61" s="5"/>
    </row>
    <row r="62" spans="1:8">
      <c r="A62" s="6">
        <v>6332</v>
      </c>
      <c r="B62" s="6" t="s">
        <v>34</v>
      </c>
      <c r="C62" s="7">
        <v>0</v>
      </c>
      <c r="D62" s="6"/>
      <c r="E62" s="6"/>
      <c r="F62" s="7">
        <v>242611.14</v>
      </c>
      <c r="G62" s="5"/>
      <c r="H62" s="5"/>
    </row>
    <row r="63" spans="1:8">
      <c r="A63" s="4">
        <v>634</v>
      </c>
      <c r="B63" s="4" t="s">
        <v>35</v>
      </c>
      <c r="C63" s="5">
        <f>C64</f>
        <v>44030.86</v>
      </c>
      <c r="D63" s="5">
        <v>610000</v>
      </c>
      <c r="E63" s="5">
        <v>305000</v>
      </c>
      <c r="F63" s="5">
        <f>F64+F65</f>
        <v>0</v>
      </c>
      <c r="G63" s="5">
        <f t="shared" si="3"/>
        <v>0</v>
      </c>
      <c r="H63" s="5">
        <v>0</v>
      </c>
    </row>
    <row r="64" spans="1:8">
      <c r="A64" s="6">
        <v>6341</v>
      </c>
      <c r="B64" s="6" t="s">
        <v>36</v>
      </c>
      <c r="C64" s="7">
        <v>44030.86</v>
      </c>
      <c r="D64" s="7"/>
      <c r="E64" s="7"/>
      <c r="F64" s="7"/>
      <c r="G64" s="154">
        <f t="shared" si="3"/>
        <v>0</v>
      </c>
      <c r="H64" s="154"/>
    </row>
    <row r="65" spans="1:8">
      <c r="A65" s="6">
        <v>6342</v>
      </c>
      <c r="B65" s="6" t="s">
        <v>191</v>
      </c>
      <c r="C65" s="7"/>
      <c r="D65" s="7"/>
      <c r="E65" s="7"/>
      <c r="F65" s="7"/>
      <c r="G65" s="5"/>
      <c r="H65" s="5"/>
    </row>
    <row r="66" spans="1:8" ht="64.5" customHeight="1">
      <c r="A66" s="1" t="s">
        <v>14</v>
      </c>
      <c r="B66" s="2" t="s">
        <v>15</v>
      </c>
      <c r="C66" s="2" t="s">
        <v>279</v>
      </c>
      <c r="D66" s="2" t="s">
        <v>280</v>
      </c>
      <c r="E66" s="2" t="s">
        <v>281</v>
      </c>
      <c r="F66" s="2" t="s">
        <v>278</v>
      </c>
      <c r="G66" s="2" t="s">
        <v>16</v>
      </c>
      <c r="H66" s="2" t="s">
        <v>17</v>
      </c>
    </row>
    <row r="67" spans="1:8" ht="17.25" customHeight="1">
      <c r="A67" s="3">
        <v>1</v>
      </c>
      <c r="B67" s="3">
        <v>2</v>
      </c>
      <c r="C67" s="3">
        <v>3</v>
      </c>
      <c r="D67" s="3">
        <v>4</v>
      </c>
      <c r="E67" s="3">
        <v>5</v>
      </c>
      <c r="F67" s="3">
        <v>6</v>
      </c>
      <c r="G67" s="3">
        <v>7</v>
      </c>
      <c r="H67" s="3">
        <v>8</v>
      </c>
    </row>
    <row r="68" spans="1:8">
      <c r="A68" s="4">
        <v>638</v>
      </c>
      <c r="B68" s="4" t="s">
        <v>170</v>
      </c>
      <c r="C68" s="5">
        <v>0</v>
      </c>
      <c r="D68" s="5">
        <v>2815000</v>
      </c>
      <c r="E68" s="5">
        <v>1407500</v>
      </c>
      <c r="F68" s="5">
        <f>F69</f>
        <v>0</v>
      </c>
      <c r="G68" s="5">
        <v>0</v>
      </c>
      <c r="H68" s="5">
        <f t="shared" ref="H68" si="5">F68/E68*100</f>
        <v>0</v>
      </c>
    </row>
    <row r="69" spans="1:8">
      <c r="A69" s="6">
        <v>6382</v>
      </c>
      <c r="B69" s="6" t="s">
        <v>171</v>
      </c>
      <c r="C69" s="7">
        <v>0</v>
      </c>
      <c r="D69" s="7"/>
      <c r="E69" s="7"/>
      <c r="F69" s="7"/>
      <c r="G69" s="5"/>
      <c r="H69" s="5"/>
    </row>
    <row r="70" spans="1:8">
      <c r="A70" s="4">
        <v>64</v>
      </c>
      <c r="B70" s="4" t="s">
        <v>37</v>
      </c>
      <c r="C70" s="5">
        <f>C71+C74</f>
        <v>180232.67</v>
      </c>
      <c r="D70" s="5">
        <f>D71+D74</f>
        <v>1505000</v>
      </c>
      <c r="E70" s="5">
        <f>E71+E74</f>
        <v>752500</v>
      </c>
      <c r="F70" s="5">
        <f>F71+F74</f>
        <v>175921.03999999998</v>
      </c>
      <c r="G70" s="5">
        <f>F70/C70*100</f>
        <v>97.607742258936725</v>
      </c>
      <c r="H70" s="5">
        <f>F70/E70*100</f>
        <v>23.378211295681062</v>
      </c>
    </row>
    <row r="71" spans="1:8">
      <c r="A71" s="4">
        <v>641</v>
      </c>
      <c r="B71" s="4" t="s">
        <v>38</v>
      </c>
      <c r="C71" s="5">
        <f>C72+C73</f>
        <v>3869.58</v>
      </c>
      <c r="D71" s="5">
        <v>25000</v>
      </c>
      <c r="E71" s="5">
        <v>12500</v>
      </c>
      <c r="F71" s="5">
        <f>F72+F73</f>
        <v>119.39</v>
      </c>
      <c r="G71" s="5">
        <f t="shared" ref="G71:G90" si="6">F71/C71*100</f>
        <v>3.0853477638400033</v>
      </c>
      <c r="H71" s="5">
        <f t="shared" ref="H71:H88" si="7">F71/E71*100</f>
        <v>0.95511999999999997</v>
      </c>
    </row>
    <row r="72" spans="1:8">
      <c r="A72" s="16">
        <v>6413</v>
      </c>
      <c r="B72" s="16" t="s">
        <v>58</v>
      </c>
      <c r="C72" s="15">
        <v>1765.93</v>
      </c>
      <c r="D72" s="15"/>
      <c r="E72" s="15"/>
      <c r="F72" s="15">
        <v>119.39</v>
      </c>
      <c r="G72" s="154">
        <f t="shared" si="6"/>
        <v>6.7607436308347442</v>
      </c>
      <c r="H72" s="15"/>
    </row>
    <row r="73" spans="1:8">
      <c r="A73" s="16">
        <v>6414</v>
      </c>
      <c r="B73" s="83" t="s">
        <v>221</v>
      </c>
      <c r="C73" s="15">
        <v>2103.65</v>
      </c>
      <c r="D73" s="15"/>
      <c r="E73" s="15"/>
      <c r="F73" s="15"/>
      <c r="G73" s="154">
        <f t="shared" si="6"/>
        <v>0</v>
      </c>
      <c r="H73" s="15"/>
    </row>
    <row r="74" spans="1:8">
      <c r="A74" s="4">
        <v>642</v>
      </c>
      <c r="B74" s="4" t="s">
        <v>39</v>
      </c>
      <c r="C74" s="5">
        <f>C75+C76+C77+C78</f>
        <v>176363.09000000003</v>
      </c>
      <c r="D74" s="5">
        <v>1480000</v>
      </c>
      <c r="E74" s="5">
        <v>740000</v>
      </c>
      <c r="F74" s="5">
        <f>F75+F76+F77+F78</f>
        <v>175801.64999999997</v>
      </c>
      <c r="G74" s="5">
        <f t="shared" si="6"/>
        <v>99.681656745751013</v>
      </c>
      <c r="H74" s="5">
        <f t="shared" si="7"/>
        <v>23.756979729729725</v>
      </c>
    </row>
    <row r="75" spans="1:8">
      <c r="A75" s="6">
        <v>6421</v>
      </c>
      <c r="B75" s="6" t="s">
        <v>40</v>
      </c>
      <c r="C75" s="7">
        <v>14851</v>
      </c>
      <c r="D75" s="7"/>
      <c r="E75" s="7"/>
      <c r="F75" s="7">
        <v>11333</v>
      </c>
      <c r="G75" s="154">
        <f t="shared" si="6"/>
        <v>76.311359504410476</v>
      </c>
      <c r="H75" s="5"/>
    </row>
    <row r="76" spans="1:8">
      <c r="A76" s="16">
        <v>6422</v>
      </c>
      <c r="B76" s="16" t="s">
        <v>41</v>
      </c>
      <c r="C76" s="15">
        <v>117703.46</v>
      </c>
      <c r="D76" s="15"/>
      <c r="E76" s="15"/>
      <c r="F76" s="15">
        <v>142922.46</v>
      </c>
      <c r="G76" s="154">
        <f t="shared" si="6"/>
        <v>121.42587821972266</v>
      </c>
      <c r="H76" s="15"/>
    </row>
    <row r="77" spans="1:8">
      <c r="A77" s="6">
        <v>6423</v>
      </c>
      <c r="B77" s="6" t="s">
        <v>42</v>
      </c>
      <c r="C77" s="7">
        <v>172</v>
      </c>
      <c r="D77" s="7"/>
      <c r="E77" s="7"/>
      <c r="F77" s="7">
        <v>480.86</v>
      </c>
      <c r="G77" s="154">
        <f t="shared" si="6"/>
        <v>279.56976744186045</v>
      </c>
      <c r="H77" s="5"/>
    </row>
    <row r="78" spans="1:8">
      <c r="A78" s="6">
        <v>6429</v>
      </c>
      <c r="B78" s="6" t="s">
        <v>43</v>
      </c>
      <c r="C78" s="7">
        <v>43636.63</v>
      </c>
      <c r="D78" s="7"/>
      <c r="E78" s="7"/>
      <c r="F78" s="7">
        <v>21065.33</v>
      </c>
      <c r="G78" s="154">
        <f t="shared" si="6"/>
        <v>48.274419908228481</v>
      </c>
      <c r="H78" s="5"/>
    </row>
    <row r="79" spans="1:8">
      <c r="A79" s="4">
        <v>65</v>
      </c>
      <c r="B79" s="4" t="s">
        <v>44</v>
      </c>
      <c r="C79" s="5"/>
      <c r="D79" s="5"/>
      <c r="E79" s="5"/>
      <c r="F79" s="5"/>
      <c r="G79" s="5"/>
      <c r="H79" s="5"/>
    </row>
    <row r="80" spans="1:8">
      <c r="A80" s="4"/>
      <c r="B80" s="4" t="s">
        <v>45</v>
      </c>
      <c r="C80" s="5">
        <f>C81+C84+C88</f>
        <v>788444.87</v>
      </c>
      <c r="D80" s="5">
        <f>D81+D84+D88</f>
        <v>3566000</v>
      </c>
      <c r="E80" s="5">
        <f>E81+E84+E88</f>
        <v>1783000</v>
      </c>
      <c r="F80" s="5">
        <f>F81+F84+F88</f>
        <v>927728.42</v>
      </c>
      <c r="G80" s="5">
        <f t="shared" si="6"/>
        <v>117.66560419119729</v>
      </c>
      <c r="H80" s="5">
        <f t="shared" si="7"/>
        <v>52.0318799775659</v>
      </c>
    </row>
    <row r="81" spans="1:8">
      <c r="A81" s="4">
        <v>651</v>
      </c>
      <c r="B81" s="4" t="s">
        <v>46</v>
      </c>
      <c r="C81" s="5">
        <f>C82+C83</f>
        <v>4717.3999999999996</v>
      </c>
      <c r="D81" s="5">
        <v>66000</v>
      </c>
      <c r="E81" s="5">
        <v>33000</v>
      </c>
      <c r="F81" s="5">
        <f>F82+F83</f>
        <v>4358.1000000000004</v>
      </c>
      <c r="G81" s="5">
        <f t="shared" si="6"/>
        <v>92.383516343748695</v>
      </c>
      <c r="H81" s="5">
        <f t="shared" si="7"/>
        <v>13.206363636363639</v>
      </c>
    </row>
    <row r="82" spans="1:8">
      <c r="A82" s="16">
        <v>6512</v>
      </c>
      <c r="B82" s="16" t="s">
        <v>47</v>
      </c>
      <c r="C82" s="15">
        <v>2310</v>
      </c>
      <c r="D82" s="15"/>
      <c r="E82" s="15"/>
      <c r="F82" s="15">
        <v>3300</v>
      </c>
      <c r="G82" s="154">
        <f t="shared" si="6"/>
        <v>142.85714285714286</v>
      </c>
      <c r="H82" s="15"/>
    </row>
    <row r="83" spans="1:8">
      <c r="A83" s="6">
        <v>6514</v>
      </c>
      <c r="B83" s="6" t="s">
        <v>48</v>
      </c>
      <c r="C83" s="7">
        <v>2407.4</v>
      </c>
      <c r="D83" s="7"/>
      <c r="E83" s="7"/>
      <c r="F83" s="7">
        <v>1058.0999999999999</v>
      </c>
      <c r="G83" s="154">
        <v>0</v>
      </c>
      <c r="H83" s="5"/>
    </row>
    <row r="84" spans="1:8">
      <c r="A84" s="4">
        <v>652</v>
      </c>
      <c r="B84" s="4" t="s">
        <v>49</v>
      </c>
      <c r="C84" s="5">
        <f>C85+C86+C87</f>
        <v>30706.67</v>
      </c>
      <c r="D84" s="5">
        <v>100000</v>
      </c>
      <c r="E84" s="5">
        <v>50000</v>
      </c>
      <c r="F84" s="5">
        <f>F86+F87+F85</f>
        <v>24587.79</v>
      </c>
      <c r="G84" s="5">
        <f t="shared" si="6"/>
        <v>80.073124177906635</v>
      </c>
      <c r="H84" s="5">
        <f t="shared" si="7"/>
        <v>49.175580000000004</v>
      </c>
    </row>
    <row r="85" spans="1:8" s="85" customFormat="1">
      <c r="A85" s="83">
        <v>6522</v>
      </c>
      <c r="B85" s="83" t="s">
        <v>222</v>
      </c>
      <c r="C85" s="84">
        <v>5341.77</v>
      </c>
      <c r="D85" s="84"/>
      <c r="E85" s="84"/>
      <c r="F85" s="84">
        <v>5024.1499999999996</v>
      </c>
      <c r="G85" s="154">
        <f t="shared" si="6"/>
        <v>94.054030780059776</v>
      </c>
      <c r="H85" s="84"/>
    </row>
    <row r="86" spans="1:8">
      <c r="A86" s="6">
        <v>6524</v>
      </c>
      <c r="B86" s="6" t="s">
        <v>50</v>
      </c>
      <c r="C86" s="7">
        <v>130.1</v>
      </c>
      <c r="D86" s="7"/>
      <c r="E86" s="7"/>
      <c r="F86" s="7">
        <v>1708.24</v>
      </c>
      <c r="G86" s="154">
        <f t="shared" si="6"/>
        <v>1313.020753266718</v>
      </c>
      <c r="H86" s="5"/>
    </row>
    <row r="87" spans="1:8">
      <c r="A87" s="6">
        <v>6526</v>
      </c>
      <c r="B87" s="6" t="s">
        <v>51</v>
      </c>
      <c r="C87" s="7">
        <v>25234.799999999999</v>
      </c>
      <c r="D87" s="7"/>
      <c r="E87" s="7"/>
      <c r="F87" s="7">
        <v>17855.400000000001</v>
      </c>
      <c r="G87" s="154">
        <f t="shared" si="6"/>
        <v>70.757049788387476</v>
      </c>
      <c r="H87" s="5"/>
    </row>
    <row r="88" spans="1:8">
      <c r="A88" s="4">
        <v>653</v>
      </c>
      <c r="B88" s="4" t="s">
        <v>52</v>
      </c>
      <c r="C88" s="5">
        <f>C89+C90</f>
        <v>753020.8</v>
      </c>
      <c r="D88" s="5">
        <v>3400000</v>
      </c>
      <c r="E88" s="5">
        <v>1700000</v>
      </c>
      <c r="F88" s="5">
        <f>F89+F90</f>
        <v>898782.53</v>
      </c>
      <c r="G88" s="5">
        <f t="shared" si="6"/>
        <v>119.35693276998458</v>
      </c>
      <c r="H88" s="5">
        <f t="shared" si="7"/>
        <v>52.869560588235295</v>
      </c>
    </row>
    <row r="89" spans="1:8">
      <c r="A89" s="6">
        <v>6531</v>
      </c>
      <c r="B89" s="6" t="s">
        <v>53</v>
      </c>
      <c r="C89" s="7">
        <v>9874.81</v>
      </c>
      <c r="D89" s="7"/>
      <c r="E89" s="7"/>
      <c r="F89" s="7">
        <v>10630.26</v>
      </c>
      <c r="G89" s="154">
        <f t="shared" si="6"/>
        <v>107.65027377741951</v>
      </c>
      <c r="H89" s="5"/>
    </row>
    <row r="90" spans="1:8">
      <c r="A90" s="6">
        <v>6532</v>
      </c>
      <c r="B90" s="6" t="s">
        <v>54</v>
      </c>
      <c r="C90" s="7">
        <v>743145.99</v>
      </c>
      <c r="D90" s="7"/>
      <c r="E90" s="7"/>
      <c r="F90" s="7">
        <v>888152.27</v>
      </c>
      <c r="G90" s="154">
        <f t="shared" si="6"/>
        <v>119.51248906019126</v>
      </c>
      <c r="H90" s="5"/>
    </row>
    <row r="91" spans="1:8" s="182" customFormat="1">
      <c r="A91" s="6"/>
      <c r="B91" s="6"/>
      <c r="C91" s="7"/>
      <c r="D91" s="7"/>
      <c r="E91" s="7"/>
      <c r="F91" s="7"/>
      <c r="G91" s="154"/>
      <c r="H91" s="5"/>
    </row>
    <row r="92" spans="1:8">
      <c r="A92" s="6"/>
      <c r="B92" s="6"/>
      <c r="C92" s="7"/>
      <c r="D92" s="7"/>
      <c r="E92" s="7"/>
      <c r="F92" s="7"/>
      <c r="G92" s="15"/>
      <c r="H92" s="5"/>
    </row>
    <row r="93" spans="1:8" ht="60">
      <c r="A93" s="1" t="s">
        <v>14</v>
      </c>
      <c r="B93" s="2" t="s">
        <v>15</v>
      </c>
      <c r="C93" s="2" t="s">
        <v>282</v>
      </c>
      <c r="D93" s="2" t="s">
        <v>283</v>
      </c>
      <c r="E93" s="2" t="s">
        <v>284</v>
      </c>
      <c r="F93" s="2" t="s">
        <v>285</v>
      </c>
      <c r="G93" s="2" t="s">
        <v>16</v>
      </c>
      <c r="H93" s="2" t="s">
        <v>17</v>
      </c>
    </row>
    <row r="94" spans="1:8">
      <c r="A94" s="3">
        <v>1</v>
      </c>
      <c r="B94" s="3">
        <v>2</v>
      </c>
      <c r="C94" s="3">
        <v>3</v>
      </c>
      <c r="D94" s="3">
        <v>4</v>
      </c>
      <c r="E94" s="3">
        <v>5</v>
      </c>
      <c r="F94" s="3">
        <v>6</v>
      </c>
      <c r="G94" s="3">
        <v>7</v>
      </c>
      <c r="H94" s="3">
        <v>8</v>
      </c>
    </row>
    <row r="95" spans="1:8">
      <c r="A95" s="8">
        <v>7</v>
      </c>
      <c r="B95" s="5" t="s">
        <v>5</v>
      </c>
      <c r="C95" s="5">
        <f>C96</f>
        <v>0</v>
      </c>
      <c r="D95" s="5">
        <f>D96</f>
        <v>1020000</v>
      </c>
      <c r="E95" s="5">
        <f>E96</f>
        <v>510000</v>
      </c>
      <c r="F95" s="5">
        <f>F96</f>
        <v>0</v>
      </c>
      <c r="G95" s="5">
        <v>0</v>
      </c>
      <c r="H95" s="5">
        <f>F95/E95*100</f>
        <v>0</v>
      </c>
    </row>
    <row r="96" spans="1:8">
      <c r="A96" s="8">
        <v>71</v>
      </c>
      <c r="B96" s="5" t="s">
        <v>55</v>
      </c>
      <c r="C96" s="5">
        <v>0</v>
      </c>
      <c r="D96" s="5">
        <f>D97</f>
        <v>1020000</v>
      </c>
      <c r="E96" s="5">
        <f>E97</f>
        <v>510000</v>
      </c>
      <c r="F96" s="5">
        <v>0</v>
      </c>
      <c r="G96" s="5"/>
      <c r="H96" s="5"/>
    </row>
    <row r="97" spans="1:8">
      <c r="A97" s="8">
        <v>711</v>
      </c>
      <c r="B97" s="5" t="s">
        <v>56</v>
      </c>
      <c r="C97" s="5">
        <v>0</v>
      </c>
      <c r="D97" s="5">
        <v>1020000</v>
      </c>
      <c r="E97" s="5">
        <v>510000</v>
      </c>
      <c r="F97" s="5">
        <v>0</v>
      </c>
      <c r="G97" s="5"/>
      <c r="H97" s="5"/>
    </row>
    <row r="98" spans="1:8">
      <c r="A98" s="9">
        <v>7111</v>
      </c>
      <c r="B98" s="7" t="s">
        <v>57</v>
      </c>
      <c r="C98" s="7">
        <v>0</v>
      </c>
      <c r="D98" s="7"/>
      <c r="E98" s="7">
        <v>0</v>
      </c>
      <c r="F98" s="7">
        <v>0</v>
      </c>
      <c r="G98" s="5"/>
      <c r="H98" s="5"/>
    </row>
    <row r="99" spans="1:8">
      <c r="A99" s="10"/>
      <c r="B99" s="10"/>
      <c r="C99" s="10"/>
      <c r="D99" s="10"/>
      <c r="E99" s="10"/>
      <c r="F99" s="10"/>
      <c r="G99" s="10"/>
      <c r="H99" s="10"/>
    </row>
    <row r="103" spans="1:8" ht="60">
      <c r="A103" s="1" t="s">
        <v>14</v>
      </c>
      <c r="B103" s="2" t="s">
        <v>15</v>
      </c>
      <c r="C103" s="2" t="s">
        <v>286</v>
      </c>
      <c r="D103" s="2" t="s">
        <v>283</v>
      </c>
      <c r="E103" s="2" t="s">
        <v>287</v>
      </c>
      <c r="F103" s="2" t="s">
        <v>288</v>
      </c>
      <c r="G103" s="2" t="s">
        <v>16</v>
      </c>
      <c r="H103" s="2" t="s">
        <v>17</v>
      </c>
    </row>
    <row r="104" spans="1:8">
      <c r="A104" s="3">
        <v>1</v>
      </c>
      <c r="B104" s="3">
        <v>2</v>
      </c>
      <c r="C104" s="3">
        <v>3</v>
      </c>
      <c r="D104" s="3">
        <v>4</v>
      </c>
      <c r="E104" s="3">
        <v>5</v>
      </c>
      <c r="F104" s="3">
        <v>6</v>
      </c>
      <c r="G104" s="3">
        <v>7</v>
      </c>
      <c r="H104" s="3">
        <v>8</v>
      </c>
    </row>
    <row r="105" spans="1:8">
      <c r="A105" s="4"/>
      <c r="B105" s="4" t="s">
        <v>67</v>
      </c>
      <c r="C105" s="5">
        <f>C106+C180+C212</f>
        <v>1926856.5000000002</v>
      </c>
      <c r="D105" s="5">
        <f>D106+D180+D212</f>
        <v>11558000</v>
      </c>
      <c r="E105" s="5">
        <f>E106+E180+E212</f>
        <v>5779000</v>
      </c>
      <c r="F105" s="5">
        <f>F106+F180+F212</f>
        <v>1961534.36</v>
      </c>
      <c r="G105" s="5">
        <f>F105/C105*100</f>
        <v>101.79971160281008</v>
      </c>
      <c r="H105" s="5">
        <f>F105/E105*100</f>
        <v>33.942453019553561</v>
      </c>
    </row>
    <row r="106" spans="1:8">
      <c r="A106" s="4">
        <v>3</v>
      </c>
      <c r="B106" s="4" t="s">
        <v>6</v>
      </c>
      <c r="C106" s="5">
        <f>C107+C120+C153+C157+C160+C165+C169</f>
        <v>1680354.4500000002</v>
      </c>
      <c r="D106" s="5">
        <f>D107+D120+D153+D157+D160+D165+D169</f>
        <v>5743000</v>
      </c>
      <c r="E106" s="5">
        <f>E107+E120+E153+E157+E160+E165+E169</f>
        <v>2871500</v>
      </c>
      <c r="F106" s="5">
        <f>F107+F120+F153+F160+F165+F169+F157</f>
        <v>1666780.8800000001</v>
      </c>
      <c r="G106" s="5">
        <f t="shared" ref="G106:G140" si="8">F106/C106*100</f>
        <v>99.192219831952713</v>
      </c>
      <c r="H106" s="5">
        <f t="shared" ref="H106:H132" si="9">F106/E106*100</f>
        <v>58.045651401706436</v>
      </c>
    </row>
    <row r="107" spans="1:8">
      <c r="A107" s="4">
        <v>31</v>
      </c>
      <c r="B107" s="4" t="s">
        <v>68</v>
      </c>
      <c r="C107" s="5">
        <f>C108+C110+C112</f>
        <v>307340.07</v>
      </c>
      <c r="D107" s="5">
        <f>D108+D110+D112</f>
        <v>772000</v>
      </c>
      <c r="E107" s="5">
        <f>E108+E110+E112</f>
        <v>386000</v>
      </c>
      <c r="F107" s="5">
        <f>F108+F112+F110</f>
        <v>251713.29</v>
      </c>
      <c r="G107" s="5">
        <f t="shared" si="8"/>
        <v>81.900576778029631</v>
      </c>
      <c r="H107" s="5">
        <f t="shared" si="9"/>
        <v>65.210696891191716</v>
      </c>
    </row>
    <row r="108" spans="1:8">
      <c r="A108" s="4">
        <v>311</v>
      </c>
      <c r="B108" s="4" t="s">
        <v>69</v>
      </c>
      <c r="C108" s="5">
        <f>C109</f>
        <v>262235.5</v>
      </c>
      <c r="D108" s="5">
        <v>630000</v>
      </c>
      <c r="E108" s="5">
        <v>315000</v>
      </c>
      <c r="F108" s="5">
        <f>F109</f>
        <v>207946.45</v>
      </c>
      <c r="G108" s="5">
        <f t="shared" si="8"/>
        <v>79.297597007270184</v>
      </c>
      <c r="H108" s="5">
        <f t="shared" si="9"/>
        <v>66.014746031746029</v>
      </c>
    </row>
    <row r="109" spans="1:8">
      <c r="A109" s="6">
        <v>3111</v>
      </c>
      <c r="B109" s="6" t="s">
        <v>70</v>
      </c>
      <c r="C109" s="7">
        <v>262235.5</v>
      </c>
      <c r="D109" s="7"/>
      <c r="E109" s="7"/>
      <c r="F109" s="7">
        <v>207946.45</v>
      </c>
      <c r="G109" s="155">
        <f t="shared" si="8"/>
        <v>79.297597007270184</v>
      </c>
      <c r="H109" s="155"/>
    </row>
    <row r="110" spans="1:8">
      <c r="A110" s="4">
        <v>312</v>
      </c>
      <c r="B110" s="4" t="s">
        <v>71</v>
      </c>
      <c r="C110" s="5">
        <f>C111</f>
        <v>0</v>
      </c>
      <c r="D110" s="5">
        <v>32000</v>
      </c>
      <c r="E110" s="5">
        <v>16000</v>
      </c>
      <c r="F110" s="5">
        <f>F111</f>
        <v>8000</v>
      </c>
      <c r="G110" s="5">
        <v>0</v>
      </c>
      <c r="H110" s="5">
        <f t="shared" si="9"/>
        <v>50</v>
      </c>
    </row>
    <row r="111" spans="1:8">
      <c r="A111" s="6">
        <v>3121</v>
      </c>
      <c r="B111" s="6" t="s">
        <v>71</v>
      </c>
      <c r="C111" s="7">
        <v>0</v>
      </c>
      <c r="D111" s="7"/>
      <c r="E111" s="7"/>
      <c r="F111" s="7">
        <v>8000</v>
      </c>
      <c r="G111" s="31"/>
      <c r="H111" s="5"/>
    </row>
    <row r="112" spans="1:8">
      <c r="A112" s="4">
        <v>313</v>
      </c>
      <c r="B112" s="4" t="s">
        <v>72</v>
      </c>
      <c r="C112" s="5">
        <f>C113+C114</f>
        <v>45104.570000000007</v>
      </c>
      <c r="D112" s="5">
        <v>110000</v>
      </c>
      <c r="E112" s="5">
        <v>55000</v>
      </c>
      <c r="F112" s="5">
        <f>F113+F114</f>
        <v>35766.840000000004</v>
      </c>
      <c r="G112" s="5">
        <f t="shared" si="8"/>
        <v>79.297596673685163</v>
      </c>
      <c r="H112" s="5">
        <f t="shared" si="9"/>
        <v>65.030618181818184</v>
      </c>
    </row>
    <row r="113" spans="1:8">
      <c r="A113" s="22">
        <v>3132</v>
      </c>
      <c r="B113" s="22" t="s">
        <v>73</v>
      </c>
      <c r="C113" s="23">
        <v>40646.550000000003</v>
      </c>
      <c r="D113" s="23"/>
      <c r="E113" s="23"/>
      <c r="F113" s="23">
        <v>32231.77</v>
      </c>
      <c r="G113" s="154">
        <f t="shared" si="8"/>
        <v>79.297677170633179</v>
      </c>
      <c r="H113" s="5"/>
    </row>
    <row r="114" spans="1:8">
      <c r="A114" s="6">
        <v>3133</v>
      </c>
      <c r="B114" s="6" t="s">
        <v>74</v>
      </c>
      <c r="C114" s="7">
        <v>4458.0200000000004</v>
      </c>
      <c r="D114" s="7"/>
      <c r="E114" s="7"/>
      <c r="F114" s="7">
        <v>3535.07</v>
      </c>
      <c r="G114" s="154">
        <f t="shared" si="8"/>
        <v>79.296862732782714</v>
      </c>
      <c r="H114" s="5"/>
    </row>
    <row r="115" spans="1:8">
      <c r="A115" s="6"/>
      <c r="B115" s="6"/>
      <c r="C115" s="7"/>
      <c r="D115" s="7"/>
      <c r="E115" s="7"/>
      <c r="F115" s="7"/>
      <c r="G115" s="31"/>
      <c r="H115" s="5"/>
    </row>
    <row r="116" spans="1:8">
      <c r="A116" s="6"/>
      <c r="B116" s="6"/>
      <c r="C116" s="7"/>
      <c r="D116" s="7"/>
      <c r="E116" s="7"/>
      <c r="F116" s="7"/>
      <c r="G116" s="31"/>
      <c r="H116" s="5"/>
    </row>
    <row r="117" spans="1:8" ht="60">
      <c r="A117" s="1" t="s">
        <v>14</v>
      </c>
      <c r="B117" s="2" t="s">
        <v>15</v>
      </c>
      <c r="C117" s="2" t="s">
        <v>289</v>
      </c>
      <c r="D117" s="2" t="s">
        <v>283</v>
      </c>
      <c r="E117" s="2" t="s">
        <v>290</v>
      </c>
      <c r="F117" s="2" t="s">
        <v>288</v>
      </c>
      <c r="G117" s="2" t="s">
        <v>16</v>
      </c>
      <c r="H117" s="2" t="s">
        <v>17</v>
      </c>
    </row>
    <row r="118" spans="1:8">
      <c r="A118" s="3">
        <v>1</v>
      </c>
      <c r="B118" s="3">
        <v>2</v>
      </c>
      <c r="C118" s="3">
        <v>3</v>
      </c>
      <c r="D118" s="3">
        <v>4</v>
      </c>
      <c r="E118" s="3">
        <v>5</v>
      </c>
      <c r="F118" s="3">
        <v>6</v>
      </c>
      <c r="G118" s="3">
        <v>7</v>
      </c>
      <c r="H118" s="3">
        <v>8</v>
      </c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4">
        <v>32</v>
      </c>
      <c r="B120" s="4" t="s">
        <v>75</v>
      </c>
      <c r="C120" s="5">
        <f>C121+C126+C132+C146</f>
        <v>711823.10000000009</v>
      </c>
      <c r="D120" s="5">
        <f>D121+D126+D132+D146</f>
        <v>2640000</v>
      </c>
      <c r="E120" s="5">
        <f>E121+E126+E132+E146</f>
        <v>1320000</v>
      </c>
      <c r="F120" s="5">
        <f>F121+F126+F132+F146</f>
        <v>914656.49999999988</v>
      </c>
      <c r="G120" s="5">
        <f t="shared" si="8"/>
        <v>128.49491678480226</v>
      </c>
      <c r="H120" s="5">
        <f t="shared" si="9"/>
        <v>69.292159090909081</v>
      </c>
    </row>
    <row r="121" spans="1:8">
      <c r="A121" s="4">
        <v>321</v>
      </c>
      <c r="B121" s="4" t="s">
        <v>76</v>
      </c>
      <c r="C121" s="5">
        <f>C122+C123+C124+C125</f>
        <v>12975.7</v>
      </c>
      <c r="D121" s="5">
        <v>34000</v>
      </c>
      <c r="E121" s="5">
        <v>17000</v>
      </c>
      <c r="F121" s="5">
        <f>F122+F123+F124+F125</f>
        <v>10190.91</v>
      </c>
      <c r="G121" s="5">
        <f t="shared" si="8"/>
        <v>78.538421819246736</v>
      </c>
      <c r="H121" s="5">
        <f t="shared" si="9"/>
        <v>59.946529411764701</v>
      </c>
    </row>
    <row r="122" spans="1:8">
      <c r="A122" s="6">
        <v>3211</v>
      </c>
      <c r="B122" s="6" t="s">
        <v>77</v>
      </c>
      <c r="C122" s="7">
        <v>2602.4</v>
      </c>
      <c r="D122" s="7"/>
      <c r="E122" s="7"/>
      <c r="F122" s="7">
        <v>1320.8</v>
      </c>
      <c r="G122" s="154">
        <f t="shared" si="8"/>
        <v>50.753150937596061</v>
      </c>
      <c r="H122" s="5"/>
    </row>
    <row r="123" spans="1:8">
      <c r="A123" s="6">
        <v>3212</v>
      </c>
      <c r="B123" s="6" t="s">
        <v>78</v>
      </c>
      <c r="C123" s="7">
        <v>6350.3</v>
      </c>
      <c r="D123" s="7"/>
      <c r="E123" s="7"/>
      <c r="F123" s="7">
        <v>4485.1099999999997</v>
      </c>
      <c r="G123" s="154">
        <f t="shared" si="8"/>
        <v>70.628316772435937</v>
      </c>
      <c r="H123" s="5"/>
    </row>
    <row r="124" spans="1:8">
      <c r="A124" s="22">
        <v>3213</v>
      </c>
      <c r="B124" s="22" t="s">
        <v>79</v>
      </c>
      <c r="C124" s="23">
        <v>2025</v>
      </c>
      <c r="D124" s="23"/>
      <c r="E124" s="23"/>
      <c r="F124" s="23">
        <v>2925</v>
      </c>
      <c r="G124" s="154">
        <f t="shared" si="8"/>
        <v>144.44444444444443</v>
      </c>
      <c r="H124" s="5"/>
    </row>
    <row r="125" spans="1:8">
      <c r="A125" s="22">
        <v>3214</v>
      </c>
      <c r="B125" s="22" t="s">
        <v>80</v>
      </c>
      <c r="C125" s="23">
        <v>1998</v>
      </c>
      <c r="D125" s="23"/>
      <c r="E125" s="23"/>
      <c r="F125" s="23">
        <v>1460</v>
      </c>
      <c r="G125" s="154">
        <f t="shared" si="8"/>
        <v>73.073073073073076</v>
      </c>
      <c r="H125" s="5"/>
    </row>
    <row r="126" spans="1:8">
      <c r="A126" s="4">
        <v>322</v>
      </c>
      <c r="B126" s="4" t="s">
        <v>81</v>
      </c>
      <c r="C126" s="5">
        <f>C127+C128+C129+C130+C131</f>
        <v>95587.85</v>
      </c>
      <c r="D126" s="5">
        <v>313000</v>
      </c>
      <c r="E126" s="5">
        <v>156500</v>
      </c>
      <c r="F126" s="5">
        <f>F127+F128+F129+F130+F131</f>
        <v>90801.58</v>
      </c>
      <c r="G126" s="5">
        <f t="shared" si="8"/>
        <v>94.992805047921877</v>
      </c>
      <c r="H126" s="5">
        <f t="shared" si="9"/>
        <v>58.020178913738022</v>
      </c>
    </row>
    <row r="127" spans="1:8">
      <c r="A127" s="6">
        <v>3221</v>
      </c>
      <c r="B127" s="6" t="s">
        <v>82</v>
      </c>
      <c r="C127" s="7">
        <v>13934.79</v>
      </c>
      <c r="D127" s="7"/>
      <c r="E127" s="7"/>
      <c r="F127" s="7">
        <v>19227.07</v>
      </c>
      <c r="G127" s="154">
        <f t="shared" si="8"/>
        <v>137.97890029200295</v>
      </c>
      <c r="H127" s="5"/>
    </row>
    <row r="128" spans="1:8">
      <c r="A128" s="6">
        <v>3223</v>
      </c>
      <c r="B128" s="6" t="s">
        <v>83</v>
      </c>
      <c r="C128" s="7">
        <v>76707.56</v>
      </c>
      <c r="D128" s="7"/>
      <c r="E128" s="7"/>
      <c r="F128" s="7">
        <v>69688.56</v>
      </c>
      <c r="G128" s="154">
        <f t="shared" si="8"/>
        <v>90.849663318713297</v>
      </c>
      <c r="H128" s="5"/>
    </row>
    <row r="129" spans="1:8">
      <c r="A129" s="6">
        <v>3224</v>
      </c>
      <c r="B129" s="6" t="s">
        <v>84</v>
      </c>
      <c r="C129" s="7">
        <v>1142.5</v>
      </c>
      <c r="D129" s="7"/>
      <c r="E129" s="7"/>
      <c r="F129" s="7">
        <v>1885.95</v>
      </c>
      <c r="G129" s="154">
        <f t="shared" si="8"/>
        <v>165.07221006564552</v>
      </c>
      <c r="H129" s="5"/>
    </row>
    <row r="130" spans="1:8">
      <c r="A130" s="6">
        <v>3225</v>
      </c>
      <c r="B130" s="6" t="s">
        <v>85</v>
      </c>
      <c r="C130" s="7">
        <v>1581</v>
      </c>
      <c r="D130" s="7"/>
      <c r="E130" s="7"/>
      <c r="F130" s="7"/>
      <c r="G130" s="154">
        <f t="shared" si="8"/>
        <v>0</v>
      </c>
      <c r="H130" s="5"/>
    </row>
    <row r="131" spans="1:8">
      <c r="A131" s="6">
        <v>3227</v>
      </c>
      <c r="B131" s="6" t="s">
        <v>86</v>
      </c>
      <c r="C131" s="7">
        <v>2222</v>
      </c>
      <c r="D131" s="7"/>
      <c r="E131" s="7"/>
      <c r="F131" s="7"/>
      <c r="G131" s="154">
        <v>0</v>
      </c>
      <c r="H131" s="5"/>
    </row>
    <row r="132" spans="1:8">
      <c r="A132" s="4">
        <v>323</v>
      </c>
      <c r="B132" s="4" t="s">
        <v>87</v>
      </c>
      <c r="C132" s="5">
        <f>C133+C134+C135+C136+C137+C138+C139+C140</f>
        <v>438137.24</v>
      </c>
      <c r="D132" s="5">
        <v>1796000</v>
      </c>
      <c r="E132" s="5">
        <v>898000</v>
      </c>
      <c r="F132" s="5">
        <f>F133+F134+F135+F136+F137+F138+F139+F140</f>
        <v>591378.39999999991</v>
      </c>
      <c r="G132" s="5">
        <f t="shared" si="8"/>
        <v>134.97560718646056</v>
      </c>
      <c r="H132" s="5">
        <f t="shared" si="9"/>
        <v>65.855055679287304</v>
      </c>
    </row>
    <row r="133" spans="1:8">
      <c r="A133" s="6">
        <v>3231</v>
      </c>
      <c r="B133" s="6" t="s">
        <v>88</v>
      </c>
      <c r="C133" s="7">
        <v>20019.919999999998</v>
      </c>
      <c r="D133" s="7"/>
      <c r="E133" s="7"/>
      <c r="F133" s="7">
        <v>21839.46</v>
      </c>
      <c r="G133" s="154">
        <f t="shared" si="8"/>
        <v>109.08864770688396</v>
      </c>
      <c r="H133" s="5"/>
    </row>
    <row r="134" spans="1:8">
      <c r="A134" s="6">
        <v>3232</v>
      </c>
      <c r="B134" s="6" t="s">
        <v>89</v>
      </c>
      <c r="C134" s="7">
        <v>235844.77</v>
      </c>
      <c r="D134" s="7"/>
      <c r="E134" s="7"/>
      <c r="F134" s="7">
        <v>42674.879999999997</v>
      </c>
      <c r="G134" s="154">
        <f t="shared" si="8"/>
        <v>18.094477990756378</v>
      </c>
      <c r="H134" s="5"/>
    </row>
    <row r="135" spans="1:8">
      <c r="A135" s="22">
        <v>3233</v>
      </c>
      <c r="B135" s="22" t="s">
        <v>90</v>
      </c>
      <c r="C135" s="23">
        <v>14773.12</v>
      </c>
      <c r="D135" s="23"/>
      <c r="E135" s="23"/>
      <c r="F135" s="23">
        <v>10162.5</v>
      </c>
      <c r="G135" s="154">
        <f t="shared" si="8"/>
        <v>68.79047892388337</v>
      </c>
      <c r="H135" s="23"/>
    </row>
    <row r="136" spans="1:8">
      <c r="A136" s="22">
        <v>3234</v>
      </c>
      <c r="B136" s="22" t="s">
        <v>91</v>
      </c>
      <c r="C136" s="23">
        <v>44586.35</v>
      </c>
      <c r="D136" s="23"/>
      <c r="E136" s="23"/>
      <c r="F136" s="23">
        <v>37338.660000000003</v>
      </c>
      <c r="G136" s="154">
        <f t="shared" si="8"/>
        <v>83.744598963584167</v>
      </c>
      <c r="H136" s="23"/>
    </row>
    <row r="137" spans="1:8">
      <c r="A137" s="22">
        <v>3236</v>
      </c>
      <c r="B137" s="22" t="s">
        <v>92</v>
      </c>
      <c r="C137" s="23">
        <v>13506.38</v>
      </c>
      <c r="D137" s="23"/>
      <c r="E137" s="23"/>
      <c r="F137" s="23">
        <v>17980.79</v>
      </c>
      <c r="G137" s="154">
        <f t="shared" si="8"/>
        <v>133.1281216728687</v>
      </c>
      <c r="H137" s="23"/>
    </row>
    <row r="138" spans="1:8">
      <c r="A138" s="6">
        <v>3237</v>
      </c>
      <c r="B138" s="6" t="s">
        <v>93</v>
      </c>
      <c r="C138" s="7">
        <v>97990.71</v>
      </c>
      <c r="D138" s="7"/>
      <c r="E138" s="7"/>
      <c r="F138" s="7">
        <v>453283.54</v>
      </c>
      <c r="G138" s="154">
        <f t="shared" si="8"/>
        <v>462.57807500323241</v>
      </c>
      <c r="H138" s="23"/>
    </row>
    <row r="139" spans="1:8">
      <c r="A139" s="6">
        <v>3238</v>
      </c>
      <c r="B139" s="6" t="s">
        <v>94</v>
      </c>
      <c r="C139" s="7">
        <v>4030.75</v>
      </c>
      <c r="D139" s="7"/>
      <c r="E139" s="7"/>
      <c r="F139" s="7">
        <v>1860.83</v>
      </c>
      <c r="G139" s="154">
        <f t="shared" si="8"/>
        <v>46.165850027910437</v>
      </c>
      <c r="H139" s="23"/>
    </row>
    <row r="140" spans="1:8">
      <c r="A140" s="6">
        <v>3239</v>
      </c>
      <c r="B140" s="6" t="s">
        <v>95</v>
      </c>
      <c r="C140" s="7">
        <v>7385.24</v>
      </c>
      <c r="D140" s="7"/>
      <c r="E140" s="7"/>
      <c r="F140" s="7">
        <v>6237.74</v>
      </c>
      <c r="G140" s="154">
        <f t="shared" si="8"/>
        <v>84.462251734540786</v>
      </c>
      <c r="H140" s="23"/>
    </row>
    <row r="141" spans="1:8">
      <c r="A141" s="6"/>
      <c r="B141" s="6"/>
      <c r="C141" s="7"/>
      <c r="D141" s="7"/>
      <c r="E141" s="7"/>
      <c r="F141" s="7"/>
      <c r="G141" s="31"/>
      <c r="H141" s="23"/>
    </row>
    <row r="142" spans="1:8">
      <c r="A142" s="6"/>
      <c r="B142" s="6"/>
      <c r="C142" s="7"/>
      <c r="D142" s="7"/>
      <c r="E142" s="7"/>
      <c r="F142" s="7"/>
      <c r="G142" s="31"/>
      <c r="H142" s="23"/>
    </row>
    <row r="143" spans="1:8">
      <c r="A143" s="6"/>
      <c r="B143" s="6"/>
      <c r="C143" s="7"/>
      <c r="D143" s="7"/>
      <c r="E143" s="7"/>
      <c r="F143" s="7"/>
      <c r="G143" s="31"/>
      <c r="H143" s="23"/>
    </row>
    <row r="144" spans="1:8" ht="60">
      <c r="A144" s="1" t="s">
        <v>14</v>
      </c>
      <c r="B144" s="2" t="s">
        <v>15</v>
      </c>
      <c r="C144" s="2" t="s">
        <v>289</v>
      </c>
      <c r="D144" s="2" t="s">
        <v>291</v>
      </c>
      <c r="E144" s="2" t="s">
        <v>292</v>
      </c>
      <c r="F144" s="2" t="s">
        <v>288</v>
      </c>
      <c r="G144" s="2" t="s">
        <v>16</v>
      </c>
      <c r="H144" s="2" t="s">
        <v>17</v>
      </c>
    </row>
    <row r="145" spans="1:8">
      <c r="A145" s="3">
        <v>1</v>
      </c>
      <c r="B145" s="3">
        <v>2</v>
      </c>
      <c r="C145" s="3">
        <v>3</v>
      </c>
      <c r="D145" s="3">
        <v>4</v>
      </c>
      <c r="E145" s="3">
        <v>5</v>
      </c>
      <c r="F145" s="3">
        <v>6</v>
      </c>
      <c r="G145" s="3">
        <v>7</v>
      </c>
      <c r="H145" s="3">
        <v>8</v>
      </c>
    </row>
    <row r="146" spans="1:8">
      <c r="A146" s="4">
        <v>329</v>
      </c>
      <c r="B146" s="4" t="s">
        <v>96</v>
      </c>
      <c r="C146" s="5">
        <f>C147+C148+C149+C150+C151+C152</f>
        <v>165122.31</v>
      </c>
      <c r="D146" s="5">
        <v>497000</v>
      </c>
      <c r="E146" s="5">
        <v>248500</v>
      </c>
      <c r="F146" s="5">
        <f>F147+F148+F149+F150+F151+F152</f>
        <v>222285.61</v>
      </c>
      <c r="G146" s="5">
        <f t="shared" ref="G146:G162" si="10">F146/C146*100</f>
        <v>134.61876229808075</v>
      </c>
      <c r="H146" s="5">
        <f>F146/E146*100</f>
        <v>89.450949698189135</v>
      </c>
    </row>
    <row r="147" spans="1:8">
      <c r="A147" s="6">
        <v>3291</v>
      </c>
      <c r="B147" s="6" t="s">
        <v>97</v>
      </c>
      <c r="C147" s="7">
        <v>94999.15</v>
      </c>
      <c r="D147" s="7"/>
      <c r="E147" s="7"/>
      <c r="F147" s="7">
        <v>92628.89</v>
      </c>
      <c r="G147" s="154">
        <f t="shared" si="10"/>
        <v>97.504967149706076</v>
      </c>
      <c r="H147" s="23"/>
    </row>
    <row r="148" spans="1:8">
      <c r="A148" s="6">
        <v>3292</v>
      </c>
      <c r="B148" s="6" t="s">
        <v>98</v>
      </c>
      <c r="C148" s="7">
        <v>3283.98</v>
      </c>
      <c r="D148" s="7"/>
      <c r="E148" s="7"/>
      <c r="F148" s="7">
        <v>3152.25</v>
      </c>
      <c r="G148" s="154">
        <f t="shared" si="10"/>
        <v>95.98870882283083</v>
      </c>
      <c r="H148" s="23"/>
    </row>
    <row r="149" spans="1:8">
      <c r="A149" s="22">
        <v>3293</v>
      </c>
      <c r="B149" s="22" t="s">
        <v>99</v>
      </c>
      <c r="C149" s="23">
        <v>18407.169999999998</v>
      </c>
      <c r="D149" s="23"/>
      <c r="E149" s="23"/>
      <c r="F149" s="23">
        <v>30273.55</v>
      </c>
      <c r="G149" s="154">
        <f t="shared" si="10"/>
        <v>164.46607490450734</v>
      </c>
      <c r="H149" s="23"/>
    </row>
    <row r="150" spans="1:8">
      <c r="A150" s="6">
        <v>3294</v>
      </c>
      <c r="B150" s="6" t="s">
        <v>100</v>
      </c>
      <c r="C150" s="7">
        <v>6750</v>
      </c>
      <c r="D150" s="7"/>
      <c r="E150" s="7"/>
      <c r="F150" s="7">
        <v>11500</v>
      </c>
      <c r="G150" s="154">
        <f t="shared" si="10"/>
        <v>170.37037037037038</v>
      </c>
      <c r="H150" s="23"/>
    </row>
    <row r="151" spans="1:8">
      <c r="A151" s="6">
        <v>3295</v>
      </c>
      <c r="B151" s="6" t="s">
        <v>101</v>
      </c>
      <c r="C151" s="7">
        <v>5935.52</v>
      </c>
      <c r="D151" s="7"/>
      <c r="E151" s="7"/>
      <c r="F151" s="7">
        <v>3130.49</v>
      </c>
      <c r="G151" s="154">
        <f t="shared" si="10"/>
        <v>52.741630050947506</v>
      </c>
      <c r="H151" s="23"/>
    </row>
    <row r="152" spans="1:8">
      <c r="A152" s="22">
        <v>3299</v>
      </c>
      <c r="B152" s="22" t="s">
        <v>96</v>
      </c>
      <c r="C152" s="23">
        <v>35746.49</v>
      </c>
      <c r="D152" s="23"/>
      <c r="E152" s="23"/>
      <c r="F152" s="23">
        <v>81600.429999999993</v>
      </c>
      <c r="G152" s="154">
        <f t="shared" si="10"/>
        <v>228.27536353918941</v>
      </c>
      <c r="H152" s="23"/>
    </row>
    <row r="153" spans="1:8">
      <c r="A153" s="4">
        <v>34</v>
      </c>
      <c r="B153" s="4" t="s">
        <v>102</v>
      </c>
      <c r="C153" s="5">
        <f>C154</f>
        <v>2633.95</v>
      </c>
      <c r="D153" s="5">
        <f>D154</f>
        <v>161000</v>
      </c>
      <c r="E153" s="5">
        <f>E154</f>
        <v>80500</v>
      </c>
      <c r="F153" s="5">
        <f>F154</f>
        <v>1807.1</v>
      </c>
      <c r="G153" s="5">
        <f t="shared" si="10"/>
        <v>68.607984206230185</v>
      </c>
      <c r="H153" s="5">
        <f t="shared" ref="H153:H161" si="11">F153/E153*100</f>
        <v>2.2448447204968947</v>
      </c>
    </row>
    <row r="154" spans="1:8">
      <c r="A154" s="4">
        <v>343</v>
      </c>
      <c r="B154" s="4" t="s">
        <v>103</v>
      </c>
      <c r="C154" s="5">
        <f>C155+C156</f>
        <v>2633.95</v>
      </c>
      <c r="D154" s="5">
        <v>161000</v>
      </c>
      <c r="E154" s="5">
        <v>80500</v>
      </c>
      <c r="F154" s="5">
        <f>F155+F156</f>
        <v>1807.1</v>
      </c>
      <c r="G154" s="5">
        <f t="shared" si="10"/>
        <v>68.607984206230185</v>
      </c>
      <c r="H154" s="5">
        <f t="shared" si="11"/>
        <v>2.2448447204968947</v>
      </c>
    </row>
    <row r="155" spans="1:8">
      <c r="A155" s="6">
        <v>3431</v>
      </c>
      <c r="B155" s="6" t="s">
        <v>104</v>
      </c>
      <c r="C155" s="7">
        <v>2633.95</v>
      </c>
      <c r="D155" s="7"/>
      <c r="E155" s="7"/>
      <c r="F155" s="7">
        <v>1807.1</v>
      </c>
      <c r="G155" s="154">
        <f t="shared" si="10"/>
        <v>68.607984206230185</v>
      </c>
      <c r="H155" s="154"/>
    </row>
    <row r="156" spans="1:8">
      <c r="A156" s="6">
        <v>3434</v>
      </c>
      <c r="B156" s="6" t="s">
        <v>105</v>
      </c>
      <c r="C156" s="7">
        <v>0</v>
      </c>
      <c r="D156" s="7"/>
      <c r="E156" s="7"/>
      <c r="F156" s="7">
        <v>0</v>
      </c>
      <c r="G156" s="23"/>
      <c r="H156" s="23"/>
    </row>
    <row r="157" spans="1:8">
      <c r="A157" s="4">
        <v>35</v>
      </c>
      <c r="B157" s="4" t="s">
        <v>167</v>
      </c>
      <c r="C157" s="5">
        <f>C158</f>
        <v>0</v>
      </c>
      <c r="D157" s="5">
        <v>0</v>
      </c>
      <c r="E157" s="5">
        <v>0</v>
      </c>
      <c r="F157" s="5">
        <f>F158</f>
        <v>2667.53</v>
      </c>
      <c r="G157" s="5">
        <v>0</v>
      </c>
      <c r="H157" s="5">
        <v>0</v>
      </c>
    </row>
    <row r="158" spans="1:8">
      <c r="A158" s="4">
        <v>352</v>
      </c>
      <c r="B158" s="4" t="s">
        <v>168</v>
      </c>
      <c r="C158" s="5">
        <f>C159</f>
        <v>0</v>
      </c>
      <c r="D158" s="5">
        <v>0</v>
      </c>
      <c r="E158" s="5">
        <v>0</v>
      </c>
      <c r="F158" s="5">
        <f>F159</f>
        <v>2667.53</v>
      </c>
      <c r="G158" s="5">
        <v>0</v>
      </c>
      <c r="H158" s="5">
        <v>0</v>
      </c>
    </row>
    <row r="159" spans="1:8">
      <c r="A159" s="6">
        <v>3523</v>
      </c>
      <c r="B159" s="6" t="s">
        <v>169</v>
      </c>
      <c r="C159" s="7">
        <v>0</v>
      </c>
      <c r="D159" s="7"/>
      <c r="E159" s="7"/>
      <c r="F159" s="7">
        <v>2667.53</v>
      </c>
      <c r="G159" s="23"/>
      <c r="H159" s="23"/>
    </row>
    <row r="160" spans="1:8">
      <c r="A160" s="4">
        <v>36</v>
      </c>
      <c r="B160" s="4" t="s">
        <v>106</v>
      </c>
      <c r="C160" s="5">
        <f>C161+C163</f>
        <v>311571.34000000003</v>
      </c>
      <c r="D160" s="5">
        <f>D161+D163</f>
        <v>732000</v>
      </c>
      <c r="E160" s="5">
        <f>E161+E163</f>
        <v>366000</v>
      </c>
      <c r="F160" s="5">
        <f>F161+F163</f>
        <v>249692.1</v>
      </c>
      <c r="G160" s="5">
        <f t="shared" si="10"/>
        <v>80.13962388196552</v>
      </c>
      <c r="H160" s="5">
        <f t="shared" si="11"/>
        <v>68.221885245901632</v>
      </c>
    </row>
    <row r="161" spans="1:8">
      <c r="A161" s="4">
        <v>363</v>
      </c>
      <c r="B161" s="4" t="s">
        <v>107</v>
      </c>
      <c r="C161" s="5">
        <f>C162</f>
        <v>17970.689999999999</v>
      </c>
      <c r="D161" s="5">
        <v>32000</v>
      </c>
      <c r="E161" s="5">
        <v>16000</v>
      </c>
      <c r="F161" s="5">
        <f>F162</f>
        <v>13329.45</v>
      </c>
      <c r="G161" s="5">
        <f t="shared" si="10"/>
        <v>74.173278822349062</v>
      </c>
      <c r="H161" s="5">
        <f t="shared" si="11"/>
        <v>83.30906250000001</v>
      </c>
    </row>
    <row r="162" spans="1:8">
      <c r="A162" s="6">
        <v>3631</v>
      </c>
      <c r="B162" s="6" t="s">
        <v>108</v>
      </c>
      <c r="C162" s="7">
        <v>17970.689999999999</v>
      </c>
      <c r="D162" s="7"/>
      <c r="E162" s="7"/>
      <c r="F162" s="7">
        <v>13329.45</v>
      </c>
      <c r="G162" s="154">
        <f t="shared" si="10"/>
        <v>74.173278822349062</v>
      </c>
      <c r="H162" s="154"/>
    </row>
    <row r="163" spans="1:8" s="20" customFormat="1">
      <c r="A163" s="43">
        <v>366</v>
      </c>
      <c r="B163" s="13" t="s">
        <v>175</v>
      </c>
      <c r="C163" s="14">
        <f>C164</f>
        <v>293600.65000000002</v>
      </c>
      <c r="D163" s="14">
        <v>700000</v>
      </c>
      <c r="E163" s="14">
        <v>350000</v>
      </c>
      <c r="F163" s="43">
        <f>F164</f>
        <v>236362.65</v>
      </c>
      <c r="G163" s="244">
        <v>0</v>
      </c>
      <c r="H163" s="244">
        <f>F163/E163*100</f>
        <v>67.532185714285703</v>
      </c>
    </row>
    <row r="164" spans="1:8">
      <c r="A164" s="33">
        <v>3661</v>
      </c>
      <c r="B164" s="42" t="s">
        <v>176</v>
      </c>
      <c r="C164" s="34">
        <v>293600.65000000002</v>
      </c>
      <c r="D164" s="3"/>
      <c r="E164" s="3"/>
      <c r="F164" s="33">
        <v>236362.65</v>
      </c>
      <c r="G164" s="3"/>
      <c r="H164" s="3"/>
    </row>
    <row r="165" spans="1:8">
      <c r="A165" s="4">
        <v>37</v>
      </c>
      <c r="B165" s="4" t="s">
        <v>109</v>
      </c>
      <c r="C165" s="5">
        <f>C166</f>
        <v>123013.89</v>
      </c>
      <c r="D165" s="5">
        <f>D166</f>
        <v>443000</v>
      </c>
      <c r="E165" s="5">
        <f>E166</f>
        <v>221500</v>
      </c>
      <c r="F165" s="5">
        <f>F166</f>
        <v>138858.98000000001</v>
      </c>
      <c r="G165" s="5">
        <f>F165/C165*100</f>
        <v>112.88073241160004</v>
      </c>
      <c r="H165" s="5">
        <f>F165/E165*100</f>
        <v>62.690284424379236</v>
      </c>
    </row>
    <row r="166" spans="1:8">
      <c r="A166" s="4">
        <v>372</v>
      </c>
      <c r="B166" s="4" t="s">
        <v>110</v>
      </c>
      <c r="C166" s="5">
        <f>C167+C168</f>
        <v>123013.89</v>
      </c>
      <c r="D166" s="5">
        <v>443000</v>
      </c>
      <c r="E166" s="5">
        <v>221500</v>
      </c>
      <c r="F166" s="5">
        <f>F167+F168</f>
        <v>138858.98000000001</v>
      </c>
      <c r="G166" s="5">
        <f t="shared" ref="G166:G193" si="12">F166/C166*100</f>
        <v>112.88073241160004</v>
      </c>
      <c r="H166" s="5">
        <f t="shared" ref="H166:H191" si="13">F166/E166*100</f>
        <v>62.690284424379236</v>
      </c>
    </row>
    <row r="167" spans="1:8">
      <c r="A167" s="22">
        <v>3721</v>
      </c>
      <c r="B167" s="22" t="s">
        <v>111</v>
      </c>
      <c r="C167" s="23">
        <v>26060</v>
      </c>
      <c r="D167" s="23"/>
      <c r="E167" s="23"/>
      <c r="F167" s="23">
        <v>42318.98</v>
      </c>
      <c r="G167" s="154">
        <f t="shared" si="12"/>
        <v>162.39056024558712</v>
      </c>
      <c r="H167" s="5"/>
    </row>
    <row r="168" spans="1:8">
      <c r="A168" s="6">
        <v>3722</v>
      </c>
      <c r="B168" s="6" t="s">
        <v>112</v>
      </c>
      <c r="C168" s="7">
        <v>96953.89</v>
      </c>
      <c r="D168" s="7"/>
      <c r="E168" s="7"/>
      <c r="F168" s="7">
        <v>96540</v>
      </c>
      <c r="G168" s="154">
        <f t="shared" si="12"/>
        <v>99.573106349832898</v>
      </c>
      <c r="H168" s="5"/>
    </row>
    <row r="169" spans="1:8">
      <c r="A169" s="4">
        <v>38</v>
      </c>
      <c r="B169" s="4" t="s">
        <v>113</v>
      </c>
      <c r="C169" s="5">
        <f>C170+C175+C177</f>
        <v>223972.1</v>
      </c>
      <c r="D169" s="5">
        <f>D170+D175+D177</f>
        <v>995000</v>
      </c>
      <c r="E169" s="5">
        <f>E170+E177+E175</f>
        <v>497500</v>
      </c>
      <c r="F169" s="5">
        <f>F170+F177</f>
        <v>107385.38</v>
      </c>
      <c r="G169" s="5">
        <f t="shared" si="12"/>
        <v>47.945873615508361</v>
      </c>
      <c r="H169" s="5">
        <f t="shared" si="13"/>
        <v>21.585001005025127</v>
      </c>
    </row>
    <row r="170" spans="1:8">
      <c r="A170" s="4">
        <v>381</v>
      </c>
      <c r="B170" s="4" t="s">
        <v>114</v>
      </c>
      <c r="C170" s="5">
        <f>C171</f>
        <v>204500</v>
      </c>
      <c r="D170" s="5">
        <v>884000</v>
      </c>
      <c r="E170" s="5">
        <v>442000</v>
      </c>
      <c r="F170" s="5">
        <f>F171</f>
        <v>48000</v>
      </c>
      <c r="G170" s="5">
        <f t="shared" si="12"/>
        <v>23.471882640586799</v>
      </c>
      <c r="H170" s="5">
        <f t="shared" si="13"/>
        <v>10.859728506787331</v>
      </c>
    </row>
    <row r="171" spans="1:8">
      <c r="A171" s="6">
        <v>3811</v>
      </c>
      <c r="B171" s="6" t="s">
        <v>115</v>
      </c>
      <c r="C171" s="7">
        <v>204500</v>
      </c>
      <c r="D171" s="7"/>
      <c r="E171" s="7"/>
      <c r="F171" s="7">
        <v>48000</v>
      </c>
      <c r="G171" s="154">
        <f t="shared" si="12"/>
        <v>23.471882640586799</v>
      </c>
      <c r="H171" s="154"/>
    </row>
    <row r="172" spans="1:8" ht="60">
      <c r="A172" s="1" t="s">
        <v>14</v>
      </c>
      <c r="B172" s="2" t="s">
        <v>15</v>
      </c>
      <c r="C172" s="2" t="s">
        <v>289</v>
      </c>
      <c r="D172" s="2" t="s">
        <v>291</v>
      </c>
      <c r="E172" s="2" t="s">
        <v>292</v>
      </c>
      <c r="F172" s="2" t="s">
        <v>288</v>
      </c>
      <c r="G172" s="2" t="s">
        <v>16</v>
      </c>
      <c r="H172" s="2" t="s">
        <v>17</v>
      </c>
    </row>
    <row r="173" spans="1:8">
      <c r="A173" s="3">
        <v>1</v>
      </c>
      <c r="B173" s="3">
        <v>2</v>
      </c>
      <c r="C173" s="3">
        <v>3</v>
      </c>
      <c r="D173" s="3">
        <v>4</v>
      </c>
      <c r="E173" s="3">
        <v>5</v>
      </c>
      <c r="F173" s="3">
        <v>6</v>
      </c>
      <c r="G173" s="3">
        <v>7</v>
      </c>
      <c r="H173" s="3">
        <v>8</v>
      </c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4">
        <v>382</v>
      </c>
      <c r="B175" s="4" t="s">
        <v>225</v>
      </c>
      <c r="C175" s="5">
        <f>C176</f>
        <v>0</v>
      </c>
      <c r="D175" s="5">
        <v>0</v>
      </c>
      <c r="E175" s="5">
        <v>0</v>
      </c>
      <c r="F175" s="5">
        <f>F176</f>
        <v>0</v>
      </c>
      <c r="G175" s="5">
        <v>0</v>
      </c>
      <c r="H175" s="5">
        <v>0</v>
      </c>
    </row>
    <row r="176" spans="1:8">
      <c r="A176" s="6">
        <v>3821</v>
      </c>
      <c r="B176" s="6" t="s">
        <v>226</v>
      </c>
      <c r="C176" s="7">
        <v>0</v>
      </c>
      <c r="D176" s="7"/>
      <c r="E176" s="7"/>
      <c r="F176" s="7">
        <v>0</v>
      </c>
      <c r="G176" s="31"/>
      <c r="H176" s="5"/>
    </row>
    <row r="177" spans="1:8">
      <c r="A177" s="4">
        <v>386</v>
      </c>
      <c r="B177" s="4" t="s">
        <v>227</v>
      </c>
      <c r="C177" s="5">
        <f>C178</f>
        <v>19472.099999999999</v>
      </c>
      <c r="D177" s="5">
        <v>111000</v>
      </c>
      <c r="E177" s="5">
        <v>55500</v>
      </c>
      <c r="F177" s="5">
        <f>F178</f>
        <v>59385.38</v>
      </c>
      <c r="G177" s="5">
        <f t="shared" ref="G177:G178" si="14">F177/C177*100</f>
        <v>304.97676162304015</v>
      </c>
      <c r="H177" s="5">
        <v>0</v>
      </c>
    </row>
    <row r="178" spans="1:8" ht="30.75" customHeight="1">
      <c r="A178" s="6">
        <v>3861</v>
      </c>
      <c r="B178" s="119" t="s">
        <v>228</v>
      </c>
      <c r="C178" s="7">
        <v>19472.099999999999</v>
      </c>
      <c r="D178" s="7"/>
      <c r="E178" s="7"/>
      <c r="F178" s="7">
        <v>59385.38</v>
      </c>
      <c r="G178" s="154">
        <f t="shared" si="14"/>
        <v>304.97676162304015</v>
      </c>
      <c r="H178" s="154"/>
    </row>
    <row r="179" spans="1:8" ht="13.5" customHeight="1">
      <c r="A179" s="6"/>
      <c r="B179" s="119"/>
      <c r="C179" s="7"/>
      <c r="D179" s="7"/>
      <c r="E179" s="7"/>
      <c r="F179" s="7"/>
      <c r="G179" s="31"/>
      <c r="H179" s="5"/>
    </row>
    <row r="180" spans="1:8">
      <c r="A180" s="4">
        <v>4</v>
      </c>
      <c r="B180" s="4" t="s">
        <v>7</v>
      </c>
      <c r="C180" s="5">
        <f>C181+C186+C197</f>
        <v>181502.05000000002</v>
      </c>
      <c r="D180" s="5">
        <f>D181+D186+D197</f>
        <v>5665000</v>
      </c>
      <c r="E180" s="5">
        <f>E181+E186+E197</f>
        <v>2832500</v>
      </c>
      <c r="F180" s="5">
        <f>F181+F186+F197</f>
        <v>193753.47999999998</v>
      </c>
      <c r="G180" s="5">
        <f t="shared" si="12"/>
        <v>106.75002293362526</v>
      </c>
      <c r="H180" s="5">
        <f t="shared" si="13"/>
        <v>6.8403699911738736</v>
      </c>
    </row>
    <row r="181" spans="1:8">
      <c r="A181" s="4">
        <v>41</v>
      </c>
      <c r="B181" s="4" t="s">
        <v>116</v>
      </c>
      <c r="C181" s="5">
        <f>C182+C184</f>
        <v>46400</v>
      </c>
      <c r="D181" s="5">
        <f>D182+D184</f>
        <v>20000</v>
      </c>
      <c r="E181" s="5">
        <f>E182+E184</f>
        <v>10000</v>
      </c>
      <c r="F181" s="5">
        <f>F182+F184</f>
        <v>0</v>
      </c>
      <c r="G181" s="5">
        <v>0</v>
      </c>
      <c r="H181" s="5">
        <f t="shared" si="13"/>
        <v>0</v>
      </c>
    </row>
    <row r="182" spans="1:8">
      <c r="A182" s="4">
        <v>411</v>
      </c>
      <c r="B182" s="4" t="s">
        <v>117</v>
      </c>
      <c r="C182" s="5">
        <v>0</v>
      </c>
      <c r="D182" s="5">
        <v>20000</v>
      </c>
      <c r="E182" s="5">
        <v>10000</v>
      </c>
      <c r="F182" s="5">
        <f>F183</f>
        <v>0</v>
      </c>
      <c r="G182" s="5">
        <v>0</v>
      </c>
      <c r="H182" s="5"/>
    </row>
    <row r="183" spans="1:8">
      <c r="A183" s="6">
        <v>4111</v>
      </c>
      <c r="B183" s="6" t="s">
        <v>57</v>
      </c>
      <c r="C183" s="7">
        <v>0</v>
      </c>
      <c r="D183" s="7"/>
      <c r="E183" s="7"/>
      <c r="F183" s="7">
        <v>0</v>
      </c>
      <c r="G183" s="154">
        <v>0</v>
      </c>
      <c r="H183" s="5"/>
    </row>
    <row r="184" spans="1:8">
      <c r="A184" s="4">
        <v>412</v>
      </c>
      <c r="B184" s="4" t="s">
        <v>177</v>
      </c>
      <c r="C184" s="5">
        <f>C185</f>
        <v>46400</v>
      </c>
      <c r="D184" s="5">
        <v>0</v>
      </c>
      <c r="E184" s="5">
        <v>0</v>
      </c>
      <c r="F184" s="5">
        <f>F185</f>
        <v>0</v>
      </c>
      <c r="G184" s="5">
        <v>0</v>
      </c>
      <c r="H184" s="5">
        <v>0</v>
      </c>
    </row>
    <row r="185" spans="1:8">
      <c r="A185" s="6">
        <v>4126</v>
      </c>
      <c r="B185" s="6" t="s">
        <v>201</v>
      </c>
      <c r="C185" s="7">
        <v>46400</v>
      </c>
      <c r="D185" s="7"/>
      <c r="E185" s="7"/>
      <c r="F185" s="7"/>
      <c r="G185" s="154">
        <v>0</v>
      </c>
      <c r="H185" s="5"/>
    </row>
    <row r="186" spans="1:8">
      <c r="A186" s="4">
        <v>42</v>
      </c>
      <c r="B186" s="4" t="s">
        <v>118</v>
      </c>
      <c r="C186" s="5">
        <f>C187+C191</f>
        <v>134299.30000000002</v>
      </c>
      <c r="D186" s="5">
        <f>D187+D191+D195+D194</f>
        <v>5545000</v>
      </c>
      <c r="E186" s="5">
        <f>E187+E191+E195+E194</f>
        <v>2772500</v>
      </c>
      <c r="F186" s="5">
        <f>F187+F191</f>
        <v>124502.73</v>
      </c>
      <c r="G186" s="5">
        <f t="shared" si="12"/>
        <v>92.705419909113445</v>
      </c>
      <c r="H186" s="5">
        <f t="shared" si="13"/>
        <v>4.4906304779080255</v>
      </c>
    </row>
    <row r="187" spans="1:8">
      <c r="A187" s="4">
        <v>421</v>
      </c>
      <c r="B187" s="4" t="s">
        <v>119</v>
      </c>
      <c r="C187" s="5">
        <f>C188+C190</f>
        <v>120280.74</v>
      </c>
      <c r="D187" s="5">
        <v>5250000</v>
      </c>
      <c r="E187" s="5">
        <v>2625000</v>
      </c>
      <c r="F187" s="5">
        <f>F188+F190+F189</f>
        <v>124502.73</v>
      </c>
      <c r="G187" s="5">
        <f t="shared" si="12"/>
        <v>103.51011309042495</v>
      </c>
      <c r="H187" s="5">
        <f t="shared" si="13"/>
        <v>4.7429611428571423</v>
      </c>
    </row>
    <row r="188" spans="1:8">
      <c r="A188" s="22">
        <v>4212</v>
      </c>
      <c r="B188" s="22" t="s">
        <v>120</v>
      </c>
      <c r="C188" s="23">
        <v>0</v>
      </c>
      <c r="D188" s="23"/>
      <c r="E188" s="23"/>
      <c r="F188" s="23">
        <v>100595.89</v>
      </c>
      <c r="G188" s="154">
        <v>0</v>
      </c>
      <c r="H188" s="5"/>
    </row>
    <row r="189" spans="1:8" s="195" customFormat="1">
      <c r="A189" s="22">
        <v>4213</v>
      </c>
      <c r="B189" s="197" t="s">
        <v>309</v>
      </c>
      <c r="C189" s="23"/>
      <c r="D189" s="23"/>
      <c r="E189" s="23"/>
      <c r="F189" s="23">
        <v>17250</v>
      </c>
      <c r="G189" s="154"/>
      <c r="H189" s="5"/>
    </row>
    <row r="190" spans="1:8">
      <c r="A190" s="6">
        <v>4214</v>
      </c>
      <c r="B190" s="6" t="s">
        <v>186</v>
      </c>
      <c r="C190" s="7">
        <v>120280.74</v>
      </c>
      <c r="D190" s="7"/>
      <c r="E190" s="7"/>
      <c r="F190" s="7">
        <v>6656.84</v>
      </c>
      <c r="G190" s="154">
        <f t="shared" si="12"/>
        <v>5.5344188936649372</v>
      </c>
      <c r="H190" s="5"/>
    </row>
    <row r="191" spans="1:8">
      <c r="A191" s="4">
        <v>422</v>
      </c>
      <c r="B191" s="4" t="s">
        <v>121</v>
      </c>
      <c r="C191" s="5">
        <f>C192+C193</f>
        <v>14018.56</v>
      </c>
      <c r="D191" s="5">
        <v>65000</v>
      </c>
      <c r="E191" s="5">
        <v>32500</v>
      </c>
      <c r="F191" s="5">
        <f>F192+F193</f>
        <v>0</v>
      </c>
      <c r="G191" s="5">
        <f t="shared" si="12"/>
        <v>0</v>
      </c>
      <c r="H191" s="5">
        <f t="shared" si="13"/>
        <v>0</v>
      </c>
    </row>
    <row r="192" spans="1:8">
      <c r="A192" s="6">
        <v>4221</v>
      </c>
      <c r="B192" s="6" t="s">
        <v>122</v>
      </c>
      <c r="C192" s="7">
        <v>8511.56</v>
      </c>
      <c r="D192" s="7"/>
      <c r="E192" s="7"/>
      <c r="F192" s="7">
        <v>0</v>
      </c>
      <c r="G192" s="154">
        <f t="shared" si="12"/>
        <v>0</v>
      </c>
      <c r="H192" s="5"/>
    </row>
    <row r="193" spans="1:8">
      <c r="A193" s="6">
        <v>4227</v>
      </c>
      <c r="B193" s="6" t="s">
        <v>123</v>
      </c>
      <c r="C193" s="7">
        <v>5507</v>
      </c>
      <c r="D193" s="7"/>
      <c r="E193" s="7"/>
      <c r="F193" s="7">
        <v>0</v>
      </c>
      <c r="G193" s="154">
        <f t="shared" si="12"/>
        <v>0</v>
      </c>
      <c r="H193" s="5"/>
    </row>
    <row r="194" spans="1:8" s="20" customFormat="1">
      <c r="A194" s="4">
        <v>423</v>
      </c>
      <c r="B194" s="4" t="s">
        <v>300</v>
      </c>
      <c r="C194" s="5"/>
      <c r="D194" s="5">
        <v>100000</v>
      </c>
      <c r="E194" s="5">
        <v>50000</v>
      </c>
      <c r="F194" s="5"/>
      <c r="G194" s="5"/>
      <c r="H194" s="5"/>
    </row>
    <row r="195" spans="1:8" s="20" customFormat="1">
      <c r="A195" s="4">
        <v>426</v>
      </c>
      <c r="B195" s="4" t="s">
        <v>230</v>
      </c>
      <c r="C195" s="5"/>
      <c r="D195" s="5">
        <v>130000</v>
      </c>
      <c r="E195" s="5">
        <v>65000</v>
      </c>
      <c r="F195" s="5"/>
      <c r="G195" s="5"/>
      <c r="H195" s="5"/>
    </row>
    <row r="196" spans="1:8">
      <c r="A196" s="6">
        <v>4262</v>
      </c>
      <c r="B196" s="6" t="s">
        <v>231</v>
      </c>
      <c r="C196" s="7"/>
      <c r="D196" s="7"/>
      <c r="E196" s="7"/>
      <c r="F196" s="7">
        <v>0</v>
      </c>
      <c r="G196" s="31"/>
      <c r="H196" s="5"/>
    </row>
    <row r="197" spans="1:8">
      <c r="A197" s="4">
        <v>45</v>
      </c>
      <c r="B197" s="4" t="s">
        <v>229</v>
      </c>
      <c r="C197" s="5">
        <f>C198</f>
        <v>802.75</v>
      </c>
      <c r="D197" s="5">
        <f>D198</f>
        <v>100000</v>
      </c>
      <c r="E197" s="5">
        <f>E198</f>
        <v>50000</v>
      </c>
      <c r="F197" s="5">
        <f>F198</f>
        <v>69250.75</v>
      </c>
      <c r="G197" s="5">
        <f>F197/C197*100</f>
        <v>8626.6895048271563</v>
      </c>
      <c r="H197" s="5">
        <f>F197/E197*100</f>
        <v>138.50150000000002</v>
      </c>
    </row>
    <row r="198" spans="1:8">
      <c r="A198" s="4">
        <v>451</v>
      </c>
      <c r="B198" s="4" t="s">
        <v>124</v>
      </c>
      <c r="C198" s="5">
        <f>C199</f>
        <v>802.75</v>
      </c>
      <c r="D198" s="5">
        <v>100000</v>
      </c>
      <c r="E198" s="5">
        <v>50000</v>
      </c>
      <c r="F198" s="5">
        <f>F199</f>
        <v>69250.75</v>
      </c>
      <c r="G198" s="5">
        <f t="shared" ref="G198:G199" si="15">F198/C198*100</f>
        <v>8626.6895048271563</v>
      </c>
      <c r="H198" s="5">
        <f>F198/E198*100</f>
        <v>138.50150000000002</v>
      </c>
    </row>
    <row r="199" spans="1:8">
      <c r="A199" s="6">
        <v>4511</v>
      </c>
      <c r="B199" s="6" t="s">
        <v>124</v>
      </c>
      <c r="C199" s="7">
        <v>802.75</v>
      </c>
      <c r="D199" s="7"/>
      <c r="E199" s="7"/>
      <c r="F199" s="7">
        <v>69250.75</v>
      </c>
      <c r="G199" s="154">
        <f t="shared" si="15"/>
        <v>8626.6895048271563</v>
      </c>
      <c r="H199" s="5"/>
    </row>
    <row r="200" spans="1:8">
      <c r="A200" s="54"/>
      <c r="B200" s="54"/>
      <c r="C200" s="11"/>
      <c r="D200" s="11"/>
      <c r="E200" s="11"/>
      <c r="F200" s="11"/>
      <c r="G200" s="10"/>
      <c r="H200" s="10"/>
    </row>
    <row r="201" spans="1:8">
      <c r="A201" s="54"/>
      <c r="B201" s="54"/>
      <c r="C201" s="11"/>
      <c r="D201" s="11"/>
      <c r="E201" s="11"/>
      <c r="F201" s="11"/>
      <c r="G201" s="10"/>
      <c r="H201" s="10"/>
    </row>
    <row r="203" spans="1:8">
      <c r="A203" s="32" t="s">
        <v>63</v>
      </c>
      <c r="B203" s="10" t="s">
        <v>160</v>
      </c>
      <c r="C203" s="11"/>
      <c r="D203" s="11"/>
      <c r="E203" s="11"/>
      <c r="F203" s="11"/>
      <c r="G203" s="11"/>
      <c r="H203" s="11"/>
    </row>
    <row r="204" spans="1:8">
      <c r="A204" s="10"/>
      <c r="B204" s="10"/>
      <c r="C204" s="10"/>
      <c r="D204" s="10"/>
      <c r="E204" s="10"/>
      <c r="F204" s="10"/>
      <c r="G204" s="10"/>
      <c r="H204" s="10"/>
    </row>
    <row r="205" spans="1:8" ht="60">
      <c r="A205" s="1" t="s">
        <v>14</v>
      </c>
      <c r="B205" s="2" t="s">
        <v>15</v>
      </c>
      <c r="C205" s="2" t="s">
        <v>275</v>
      </c>
      <c r="D205" s="2" t="s">
        <v>291</v>
      </c>
      <c r="E205" s="2" t="s">
        <v>293</v>
      </c>
      <c r="F205" s="2" t="s">
        <v>294</v>
      </c>
      <c r="G205" s="2" t="s">
        <v>16</v>
      </c>
      <c r="H205" s="2" t="s">
        <v>17</v>
      </c>
    </row>
    <row r="206" spans="1:8">
      <c r="A206" s="3">
        <v>1</v>
      </c>
      <c r="B206" s="3">
        <v>2</v>
      </c>
      <c r="C206" s="3">
        <v>3</v>
      </c>
      <c r="D206" s="3">
        <v>4</v>
      </c>
      <c r="E206" s="3">
        <v>5</v>
      </c>
      <c r="F206" s="3">
        <v>6</v>
      </c>
      <c r="G206" s="3">
        <v>7</v>
      </c>
      <c r="H206" s="3">
        <v>8</v>
      </c>
    </row>
    <row r="207" spans="1:8">
      <c r="A207" s="8">
        <v>8</v>
      </c>
      <c r="B207" s="5" t="s">
        <v>9</v>
      </c>
      <c r="C207" s="5">
        <f t="shared" ref="C207:E208" si="16">C208</f>
        <v>600</v>
      </c>
      <c r="D207" s="5">
        <f t="shared" si="16"/>
        <v>20000</v>
      </c>
      <c r="E207" s="5">
        <f t="shared" si="16"/>
        <v>10000</v>
      </c>
      <c r="F207" s="5">
        <f>F208</f>
        <v>12500</v>
      </c>
      <c r="G207" s="5">
        <v>0</v>
      </c>
      <c r="H207" s="5">
        <f>F207/E207*100</f>
        <v>125</v>
      </c>
    </row>
    <row r="208" spans="1:8">
      <c r="A208" s="8">
        <v>81</v>
      </c>
      <c r="B208" s="5" t="s">
        <v>180</v>
      </c>
      <c r="C208" s="5">
        <f t="shared" si="16"/>
        <v>600</v>
      </c>
      <c r="D208" s="5">
        <f t="shared" si="16"/>
        <v>20000</v>
      </c>
      <c r="E208" s="5">
        <f t="shared" si="16"/>
        <v>10000</v>
      </c>
      <c r="F208" s="5">
        <f>F209</f>
        <v>12500</v>
      </c>
      <c r="G208" s="5">
        <v>0</v>
      </c>
      <c r="H208" s="5">
        <f>F208/E208*100</f>
        <v>125</v>
      </c>
    </row>
    <row r="209" spans="1:8">
      <c r="A209" s="8">
        <v>812</v>
      </c>
      <c r="B209" s="5" t="s">
        <v>179</v>
      </c>
      <c r="C209" s="5">
        <f>C210</f>
        <v>600</v>
      </c>
      <c r="D209" s="5">
        <v>20000</v>
      </c>
      <c r="E209" s="5">
        <v>10000</v>
      </c>
      <c r="F209" s="5">
        <f>F210</f>
        <v>12500</v>
      </c>
      <c r="G209" s="5">
        <v>0</v>
      </c>
      <c r="H209" s="5">
        <f>F209/E209*100</f>
        <v>125</v>
      </c>
    </row>
    <row r="210" spans="1:8">
      <c r="A210" s="9">
        <v>8121</v>
      </c>
      <c r="B210" s="7" t="s">
        <v>178</v>
      </c>
      <c r="C210" s="7">
        <v>600</v>
      </c>
      <c r="D210" s="7"/>
      <c r="E210" s="7"/>
      <c r="F210" s="7">
        <v>12500</v>
      </c>
      <c r="G210" s="5"/>
      <c r="H210" s="5"/>
    </row>
    <row r="211" spans="1:8">
      <c r="A211" s="9"/>
      <c r="B211" s="7"/>
      <c r="C211" s="7"/>
      <c r="D211" s="7"/>
      <c r="E211" s="7"/>
      <c r="F211" s="7"/>
      <c r="G211" s="5"/>
      <c r="H211" s="5"/>
    </row>
    <row r="212" spans="1:8">
      <c r="A212" s="8">
        <v>5</v>
      </c>
      <c r="B212" s="5" t="s">
        <v>10</v>
      </c>
      <c r="C212" s="5">
        <f t="shared" ref="C212:E213" si="17">C213</f>
        <v>65000</v>
      </c>
      <c r="D212" s="5">
        <f t="shared" si="17"/>
        <v>150000</v>
      </c>
      <c r="E212" s="5">
        <f t="shared" si="17"/>
        <v>75000</v>
      </c>
      <c r="F212" s="5">
        <f>F213</f>
        <v>101000</v>
      </c>
      <c r="G212" s="5">
        <f>F212/C212*100</f>
        <v>155.38461538461539</v>
      </c>
      <c r="H212" s="5">
        <f>F212/E212*100</f>
        <v>134.66666666666666</v>
      </c>
    </row>
    <row r="213" spans="1:8">
      <c r="A213" s="8">
        <v>51</v>
      </c>
      <c r="B213" s="5" t="s">
        <v>172</v>
      </c>
      <c r="C213" s="5">
        <f t="shared" si="17"/>
        <v>65000</v>
      </c>
      <c r="D213" s="5">
        <f t="shared" si="17"/>
        <v>150000</v>
      </c>
      <c r="E213" s="5">
        <f t="shared" si="17"/>
        <v>75000</v>
      </c>
      <c r="F213" s="5">
        <f>F214</f>
        <v>101000</v>
      </c>
      <c r="G213" s="5">
        <f t="shared" ref="G213:G215" si="18">F213/C213*100</f>
        <v>155.38461538461539</v>
      </c>
      <c r="H213" s="5">
        <f>F213/E213*100</f>
        <v>134.66666666666666</v>
      </c>
    </row>
    <row r="214" spans="1:8">
      <c r="A214" s="8">
        <v>512</v>
      </c>
      <c r="B214" s="5" t="s">
        <v>173</v>
      </c>
      <c r="C214" s="5">
        <f>C215</f>
        <v>65000</v>
      </c>
      <c r="D214" s="5">
        <v>150000</v>
      </c>
      <c r="E214" s="5">
        <v>75000</v>
      </c>
      <c r="F214" s="5">
        <f>F215</f>
        <v>101000</v>
      </c>
      <c r="G214" s="5">
        <f t="shared" si="18"/>
        <v>155.38461538461539</v>
      </c>
      <c r="H214" s="5">
        <f>F214/E214*100</f>
        <v>134.66666666666666</v>
      </c>
    </row>
    <row r="215" spans="1:8">
      <c r="A215" s="9">
        <v>5121</v>
      </c>
      <c r="B215" s="7" t="s">
        <v>174</v>
      </c>
      <c r="C215" s="7">
        <v>65000</v>
      </c>
      <c r="D215" s="7"/>
      <c r="E215" s="7"/>
      <c r="F215" s="7">
        <v>101000</v>
      </c>
      <c r="G215" s="154">
        <f t="shared" si="18"/>
        <v>155.38461538461539</v>
      </c>
      <c r="H215" s="154"/>
    </row>
    <row r="216" spans="1:8">
      <c r="A216" s="41"/>
      <c r="B216" s="11"/>
      <c r="C216" s="11"/>
      <c r="D216" s="11"/>
      <c r="E216" s="11"/>
      <c r="F216" s="11"/>
      <c r="G216" s="10"/>
      <c r="H216" s="10"/>
    </row>
    <row r="217" spans="1:8">
      <c r="A217" s="41"/>
      <c r="B217" s="11"/>
      <c r="C217" s="11"/>
      <c r="D217" s="11"/>
      <c r="E217" s="11"/>
      <c r="F217" s="11"/>
      <c r="G217" s="10"/>
      <c r="H217" s="10"/>
    </row>
    <row r="218" spans="1:8">
      <c r="A218" s="41"/>
      <c r="B218" s="11"/>
      <c r="C218" s="11"/>
      <c r="D218" s="11"/>
      <c r="E218" s="11"/>
      <c r="F218" s="11"/>
      <c r="G218" s="10"/>
      <c r="H218" s="10"/>
    </row>
    <row r="219" spans="1:8">
      <c r="A219" s="41"/>
      <c r="B219" s="11"/>
      <c r="C219" s="11"/>
      <c r="D219" s="11"/>
      <c r="E219" s="11"/>
      <c r="F219" s="11"/>
      <c r="G219" s="10"/>
      <c r="H219" s="10"/>
    </row>
    <row r="220" spans="1:8">
      <c r="A220" s="41"/>
      <c r="B220" s="11"/>
      <c r="C220" s="11"/>
      <c r="D220" s="11"/>
      <c r="E220" s="11"/>
      <c r="F220" s="11"/>
      <c r="G220" s="10"/>
      <c r="H220" s="10"/>
    </row>
    <row r="221" spans="1:8">
      <c r="A221" s="41"/>
      <c r="B221" s="11"/>
      <c r="C221" s="11"/>
      <c r="D221" s="11"/>
      <c r="E221" s="11"/>
      <c r="F221" s="11"/>
      <c r="G221" s="10"/>
      <c r="H221" s="10"/>
    </row>
    <row r="222" spans="1:8">
      <c r="A222" s="41"/>
      <c r="B222" s="11"/>
      <c r="C222" s="11"/>
      <c r="D222" s="11"/>
      <c r="E222" s="11"/>
      <c r="F222" s="11"/>
      <c r="G222" s="10"/>
      <c r="H222" s="10"/>
    </row>
    <row r="223" spans="1:8">
      <c r="A223" s="41"/>
      <c r="B223" s="11"/>
      <c r="C223" s="11"/>
      <c r="D223" s="11"/>
      <c r="E223" s="11"/>
      <c r="F223" s="11"/>
      <c r="G223" s="10"/>
      <c r="H223" s="10"/>
    </row>
    <row r="224" spans="1:8">
      <c r="A224" s="41"/>
      <c r="B224" s="11"/>
      <c r="C224" s="11"/>
      <c r="D224" s="11"/>
      <c r="E224" s="11"/>
      <c r="F224" s="11"/>
      <c r="G224" s="10"/>
      <c r="H224" s="10"/>
    </row>
    <row r="225" spans="1:8">
      <c r="A225" s="41"/>
      <c r="B225" s="11"/>
      <c r="C225" s="11"/>
      <c r="D225" s="11"/>
      <c r="E225" s="11"/>
      <c r="F225" s="11"/>
      <c r="G225" s="10"/>
      <c r="H225" s="10"/>
    </row>
    <row r="226" spans="1:8">
      <c r="A226" s="41"/>
      <c r="B226" s="11"/>
      <c r="C226" s="11"/>
      <c r="D226" s="11"/>
      <c r="E226" s="11"/>
      <c r="F226" s="11"/>
      <c r="G226" s="10"/>
      <c r="H226" s="10"/>
    </row>
    <row r="227" spans="1:8">
      <c r="A227" s="41"/>
      <c r="B227" s="11"/>
      <c r="C227" s="11"/>
      <c r="D227" s="11"/>
      <c r="E227" s="11"/>
      <c r="F227" s="11"/>
      <c r="G227" s="10"/>
      <c r="H227" s="10"/>
    </row>
    <row r="228" spans="1:8">
      <c r="A228" s="41"/>
      <c r="B228" s="11"/>
      <c r="C228" s="11"/>
      <c r="D228" s="11"/>
      <c r="E228" s="11"/>
      <c r="F228" s="11"/>
      <c r="G228" s="10"/>
      <c r="H228" s="10"/>
    </row>
    <row r="229" spans="1:8">
      <c r="A229" s="41"/>
      <c r="B229" s="11"/>
      <c r="C229" s="11"/>
      <c r="D229" s="11"/>
      <c r="E229" s="11"/>
      <c r="F229" s="11"/>
      <c r="G229" s="10"/>
      <c r="H229" s="10"/>
    </row>
    <row r="230" spans="1:8">
      <c r="A230" s="41"/>
      <c r="B230" s="11"/>
      <c r="C230" s="11"/>
      <c r="D230" s="11"/>
      <c r="E230" s="11"/>
      <c r="F230" s="11"/>
      <c r="G230" s="10"/>
      <c r="H230" s="10"/>
    </row>
    <row r="231" spans="1:8">
      <c r="A231" s="41"/>
      <c r="B231" s="11"/>
      <c r="C231" s="11"/>
      <c r="D231" s="11"/>
      <c r="E231" s="11"/>
      <c r="F231" s="11"/>
      <c r="G231" s="10"/>
      <c r="H231" s="10"/>
    </row>
    <row r="232" spans="1:8">
      <c r="A232" s="19" t="s">
        <v>126</v>
      </c>
      <c r="B232" s="20" t="s">
        <v>125</v>
      </c>
    </row>
    <row r="233" spans="1:8">
      <c r="A233" s="262" t="s">
        <v>127</v>
      </c>
      <c r="B233" s="262"/>
      <c r="C233" s="262"/>
      <c r="D233" s="262"/>
      <c r="E233" s="262"/>
      <c r="F233" s="262"/>
      <c r="G233" s="262"/>
      <c r="H233" s="262"/>
    </row>
    <row r="235" spans="1:8">
      <c r="A235" t="s">
        <v>340</v>
      </c>
    </row>
    <row r="236" spans="1:8">
      <c r="A236" t="s">
        <v>341</v>
      </c>
    </row>
    <row r="238" spans="1:8">
      <c r="A238" t="s">
        <v>128</v>
      </c>
    </row>
    <row r="240" spans="1:8" ht="30">
      <c r="A240" s="264" t="s">
        <v>129</v>
      </c>
      <c r="B240" s="265"/>
      <c r="C240" s="266"/>
      <c r="D240" s="2" t="s">
        <v>295</v>
      </c>
      <c r="E240" s="2" t="s">
        <v>293</v>
      </c>
      <c r="F240" s="2" t="s">
        <v>296</v>
      </c>
      <c r="G240" s="264" t="s">
        <v>3</v>
      </c>
      <c r="H240" s="266"/>
    </row>
    <row r="241" spans="1:8">
      <c r="A241" s="252" t="s">
        <v>130</v>
      </c>
      <c r="B241" s="267"/>
      <c r="C241" s="253"/>
      <c r="D241" s="5">
        <f>D242+D244+D246+D251</f>
        <v>11558000</v>
      </c>
      <c r="E241" s="5">
        <f>E242+E244+E246+E251</f>
        <v>5779000</v>
      </c>
      <c r="F241" s="5">
        <f>F242+F244+F246+F251</f>
        <v>1961534.3599999999</v>
      </c>
      <c r="G241" s="254">
        <f>F241/E241*100</f>
        <v>33.942453019553554</v>
      </c>
      <c r="H241" s="271"/>
    </row>
    <row r="242" spans="1:8">
      <c r="A242" s="252" t="s">
        <v>132</v>
      </c>
      <c r="B242" s="267"/>
      <c r="C242" s="253"/>
      <c r="D242" s="5">
        <f>D270</f>
        <v>675000</v>
      </c>
      <c r="E242" s="5">
        <f>E270</f>
        <v>337500</v>
      </c>
      <c r="F242" s="5">
        <f>F243</f>
        <v>232448.11</v>
      </c>
      <c r="G242" s="254">
        <f t="shared" ref="G242:G247" si="19">F242/E242*100</f>
        <v>68.873514074074066</v>
      </c>
      <c r="H242" s="271"/>
    </row>
    <row r="243" spans="1:8" ht="15" customHeight="1">
      <c r="A243" s="256" t="s">
        <v>133</v>
      </c>
      <c r="B243" s="272"/>
      <c r="C243" s="255"/>
      <c r="D243" s="7">
        <f>D271</f>
        <v>675000</v>
      </c>
      <c r="E243" s="7">
        <f>E271</f>
        <v>337500</v>
      </c>
      <c r="F243" s="7">
        <f>F271</f>
        <v>232448.11</v>
      </c>
      <c r="G243" s="273">
        <f t="shared" si="19"/>
        <v>68.873514074074066</v>
      </c>
      <c r="H243" s="274"/>
    </row>
    <row r="244" spans="1:8">
      <c r="A244" s="252" t="s">
        <v>131</v>
      </c>
      <c r="B244" s="267"/>
      <c r="C244" s="253"/>
      <c r="D244" s="5">
        <f t="shared" ref="D244:F245" si="20">D297</f>
        <v>5819000</v>
      </c>
      <c r="E244" s="5">
        <f t="shared" si="20"/>
        <v>2909500</v>
      </c>
      <c r="F244" s="5">
        <f t="shared" si="20"/>
        <v>948198.1399999999</v>
      </c>
      <c r="G244" s="254">
        <f t="shared" si="19"/>
        <v>32.589728131981438</v>
      </c>
      <c r="H244" s="271"/>
    </row>
    <row r="245" spans="1:8">
      <c r="A245" s="256" t="s">
        <v>134</v>
      </c>
      <c r="B245" s="272"/>
      <c r="C245" s="255"/>
      <c r="D245" s="7">
        <f t="shared" si="20"/>
        <v>5819000</v>
      </c>
      <c r="E245" s="7">
        <f t="shared" si="20"/>
        <v>2909500</v>
      </c>
      <c r="F245" s="7">
        <f t="shared" si="20"/>
        <v>948198.1399999999</v>
      </c>
      <c r="G245" s="273">
        <f t="shared" si="19"/>
        <v>32.589728131981438</v>
      </c>
      <c r="H245" s="274"/>
    </row>
    <row r="246" spans="1:8">
      <c r="A246" s="252" t="s">
        <v>210</v>
      </c>
      <c r="B246" s="267"/>
      <c r="C246" s="253"/>
      <c r="D246" s="5">
        <f>D247+D248+D249+D250</f>
        <v>2404000</v>
      </c>
      <c r="E246" s="5">
        <f>E247+E248+E249+E250</f>
        <v>1202000</v>
      </c>
      <c r="F246" s="5">
        <f>F247+F248+F249+F250</f>
        <v>524221.63</v>
      </c>
      <c r="G246" s="254">
        <f t="shared" si="19"/>
        <v>43.612448419301167</v>
      </c>
      <c r="H246" s="271"/>
    </row>
    <row r="247" spans="1:8">
      <c r="A247" s="256" t="s">
        <v>211</v>
      </c>
      <c r="B247" s="272"/>
      <c r="C247" s="255"/>
      <c r="D247" s="7">
        <f>D361</f>
        <v>1100000</v>
      </c>
      <c r="E247" s="7">
        <f>E361</f>
        <v>550000</v>
      </c>
      <c r="F247" s="7">
        <f>F361</f>
        <v>337362.65</v>
      </c>
      <c r="G247" s="273">
        <f t="shared" si="19"/>
        <v>61.338663636363641</v>
      </c>
      <c r="H247" s="274"/>
    </row>
    <row r="248" spans="1:8">
      <c r="A248" s="256" t="s">
        <v>212</v>
      </c>
      <c r="B248" s="272"/>
      <c r="C248" s="255"/>
      <c r="D248" s="7">
        <f>D378</f>
        <v>452000</v>
      </c>
      <c r="E248" s="7">
        <f>E378</f>
        <v>226000</v>
      </c>
      <c r="F248" s="7">
        <f>F378</f>
        <v>138858.98000000001</v>
      </c>
      <c r="G248" s="273">
        <f>F248/E248*100</f>
        <v>61.442026548672565</v>
      </c>
      <c r="H248" s="274"/>
    </row>
    <row r="249" spans="1:8">
      <c r="A249" s="256" t="s">
        <v>213</v>
      </c>
      <c r="B249" s="272"/>
      <c r="C249" s="255"/>
      <c r="D249" s="7">
        <f>D392</f>
        <v>144000</v>
      </c>
      <c r="E249" s="7">
        <f>E392</f>
        <v>72000</v>
      </c>
      <c r="F249" s="7">
        <f>F392</f>
        <v>19000</v>
      </c>
      <c r="G249" s="273">
        <f t="shared" ref="G249:G252" si="21">F249/E249*100</f>
        <v>26.388888888888889</v>
      </c>
      <c r="H249" s="274"/>
    </row>
    <row r="250" spans="1:8">
      <c r="A250" s="256" t="s">
        <v>214</v>
      </c>
      <c r="B250" s="272"/>
      <c r="C250" s="255"/>
      <c r="D250" s="7">
        <f>D402</f>
        <v>708000</v>
      </c>
      <c r="E250" s="7">
        <f>E402</f>
        <v>354000</v>
      </c>
      <c r="F250" s="7">
        <f>F402</f>
        <v>29000</v>
      </c>
      <c r="G250" s="273">
        <f t="shared" si="21"/>
        <v>8.1920903954802249</v>
      </c>
      <c r="H250" s="274"/>
    </row>
    <row r="251" spans="1:8">
      <c r="A251" s="252" t="s">
        <v>215</v>
      </c>
      <c r="B251" s="267"/>
      <c r="C251" s="253"/>
      <c r="D251" s="5">
        <f t="shared" ref="D251:F252" si="22">D410</f>
        <v>2660000</v>
      </c>
      <c r="E251" s="5">
        <f t="shared" si="22"/>
        <v>1330000</v>
      </c>
      <c r="F251" s="5">
        <f t="shared" si="22"/>
        <v>256666.47999999998</v>
      </c>
      <c r="G251" s="254">
        <f t="shared" si="21"/>
        <v>19.298231578947366</v>
      </c>
      <c r="H251" s="271"/>
    </row>
    <row r="252" spans="1:8">
      <c r="A252" s="256" t="s">
        <v>216</v>
      </c>
      <c r="B252" s="272"/>
      <c r="C252" s="255"/>
      <c r="D252" s="7">
        <f t="shared" si="22"/>
        <v>2660000</v>
      </c>
      <c r="E252" s="7">
        <f t="shared" si="22"/>
        <v>1330000</v>
      </c>
      <c r="F252" s="7">
        <f t="shared" si="22"/>
        <v>256666.47999999998</v>
      </c>
      <c r="G252" s="273">
        <f t="shared" si="21"/>
        <v>19.298231578947366</v>
      </c>
      <c r="H252" s="274"/>
    </row>
    <row r="253" spans="1:8">
      <c r="A253" s="26"/>
      <c r="B253" s="26"/>
      <c r="C253" s="26"/>
      <c r="D253" s="11"/>
      <c r="E253" s="11"/>
      <c r="F253" s="11"/>
      <c r="G253" s="28"/>
      <c r="H253" s="28"/>
    </row>
    <row r="254" spans="1:8">
      <c r="A254" s="26"/>
      <c r="B254" s="26"/>
      <c r="C254" s="26"/>
      <c r="D254" s="11"/>
      <c r="E254" s="11"/>
      <c r="F254" s="11"/>
      <c r="G254" s="28"/>
      <c r="H254" s="28"/>
    </row>
    <row r="255" spans="1:8">
      <c r="A255" s="26"/>
      <c r="B255" s="26"/>
      <c r="C255" s="26"/>
      <c r="D255" s="11"/>
      <c r="E255" s="11"/>
      <c r="F255" s="11"/>
      <c r="G255" s="28"/>
      <c r="H255" s="28"/>
    </row>
    <row r="256" spans="1:8">
      <c r="A256" s="26"/>
      <c r="B256" s="26"/>
      <c r="C256" s="26"/>
      <c r="D256" s="11"/>
      <c r="E256" s="11"/>
      <c r="F256" s="11"/>
      <c r="G256" s="28"/>
      <c r="H256" s="28"/>
    </row>
    <row r="257" spans="1:8">
      <c r="A257" s="26"/>
      <c r="B257" s="26"/>
      <c r="C257" s="26"/>
      <c r="D257" s="11"/>
      <c r="E257" s="11"/>
      <c r="F257" s="11"/>
      <c r="G257" s="28"/>
      <c r="H257" s="28"/>
    </row>
    <row r="258" spans="1:8">
      <c r="A258" s="26"/>
      <c r="B258" s="26"/>
      <c r="C258" s="26"/>
      <c r="D258" s="11"/>
      <c r="E258" s="11"/>
      <c r="F258" s="11"/>
      <c r="G258" s="28"/>
      <c r="H258" s="28"/>
    </row>
    <row r="259" spans="1:8">
      <c r="A259" s="26"/>
      <c r="B259" s="26"/>
      <c r="C259" s="26"/>
      <c r="D259" s="11"/>
      <c r="E259" s="11"/>
      <c r="F259" s="11"/>
      <c r="G259" s="28"/>
      <c r="H259" s="28"/>
    </row>
    <row r="260" spans="1:8" s="195" customFormat="1">
      <c r="A260" s="26"/>
      <c r="B260" s="26"/>
      <c r="C260" s="26"/>
      <c r="D260" s="11"/>
      <c r="E260" s="11"/>
      <c r="F260" s="11"/>
      <c r="G260" s="28"/>
      <c r="H260" s="28"/>
    </row>
    <row r="261" spans="1:8" s="195" customFormat="1">
      <c r="A261" s="26"/>
      <c r="B261" s="26"/>
      <c r="C261" s="26"/>
      <c r="D261" s="11"/>
      <c r="E261" s="11"/>
      <c r="F261" s="11"/>
      <c r="G261" s="28"/>
      <c r="H261" s="28"/>
    </row>
    <row r="263" spans="1:8">
      <c r="A263" t="s">
        <v>223</v>
      </c>
    </row>
    <row r="265" spans="1:8" ht="30">
      <c r="A265" s="1" t="s">
        <v>135</v>
      </c>
      <c r="B265" s="248" t="s">
        <v>136</v>
      </c>
      <c r="C265" s="249"/>
      <c r="D265" s="2" t="s">
        <v>297</v>
      </c>
      <c r="E265" s="2" t="s">
        <v>293</v>
      </c>
      <c r="F265" s="2" t="s">
        <v>294</v>
      </c>
      <c r="G265" s="248" t="s">
        <v>137</v>
      </c>
      <c r="H265" s="249"/>
    </row>
    <row r="266" spans="1:8">
      <c r="A266" s="3">
        <v>1</v>
      </c>
      <c r="B266" s="250">
        <v>2</v>
      </c>
      <c r="C266" s="251"/>
      <c r="D266" s="3">
        <v>3</v>
      </c>
      <c r="E266" s="3">
        <v>4</v>
      </c>
      <c r="F266" s="3">
        <v>5</v>
      </c>
      <c r="G266" s="250">
        <v>6</v>
      </c>
      <c r="H266" s="251"/>
    </row>
    <row r="267" spans="1:8" s="179" customFormat="1">
      <c r="A267" s="3"/>
      <c r="B267" s="173"/>
      <c r="C267" s="174"/>
      <c r="D267" s="3"/>
      <c r="E267" s="3"/>
      <c r="F267" s="3"/>
      <c r="G267" s="173"/>
      <c r="H267" s="174"/>
    </row>
    <row r="268" spans="1:8" s="179" customFormat="1">
      <c r="A268" s="3"/>
      <c r="B268" s="173"/>
      <c r="C268" s="174"/>
      <c r="D268" s="3"/>
      <c r="E268" s="3"/>
      <c r="F268" s="3"/>
      <c r="G268" s="173"/>
      <c r="H268" s="174"/>
    </row>
    <row r="269" spans="1:8">
      <c r="A269" s="4"/>
      <c r="B269" s="252" t="s">
        <v>130</v>
      </c>
      <c r="C269" s="255"/>
      <c r="D269" s="5">
        <f>D270+D297+D360+D410</f>
        <v>11558000</v>
      </c>
      <c r="E269" s="5">
        <f>E270+E297+E360+E410</f>
        <v>5779000</v>
      </c>
      <c r="F269" s="5">
        <f>F270+F297+F360+F410</f>
        <v>1961534.3599999999</v>
      </c>
      <c r="G269" s="254">
        <f>F269/E269*100</f>
        <v>33.942453019553554</v>
      </c>
      <c r="H269" s="255"/>
    </row>
    <row r="270" spans="1:8">
      <c r="A270" s="4"/>
      <c r="B270" s="252" t="s">
        <v>138</v>
      </c>
      <c r="C270" s="255"/>
      <c r="D270" s="5">
        <f t="shared" ref="D270:F271" si="23">D271</f>
        <v>675000</v>
      </c>
      <c r="E270" s="5">
        <f t="shared" si="23"/>
        <v>337500</v>
      </c>
      <c r="F270" s="5">
        <f t="shared" si="23"/>
        <v>232448.11</v>
      </c>
      <c r="G270" s="254">
        <f t="shared" ref="G270:G276" si="24">F270/E270*100</f>
        <v>68.873514074074066</v>
      </c>
      <c r="H270" s="255"/>
    </row>
    <row r="271" spans="1:8">
      <c r="A271" s="4"/>
      <c r="B271" s="252" t="s">
        <v>301</v>
      </c>
      <c r="C271" s="253"/>
      <c r="D271" s="5">
        <f>D272+D286</f>
        <v>675000</v>
      </c>
      <c r="E271" s="5">
        <f>E272+E286</f>
        <v>337500</v>
      </c>
      <c r="F271" s="5">
        <f t="shared" si="23"/>
        <v>232448.11</v>
      </c>
      <c r="G271" s="254">
        <f t="shared" si="24"/>
        <v>68.873514074074066</v>
      </c>
      <c r="H271" s="255"/>
    </row>
    <row r="272" spans="1:8">
      <c r="A272" s="4">
        <v>3</v>
      </c>
      <c r="B272" s="252" t="s">
        <v>6</v>
      </c>
      <c r="C272" s="253"/>
      <c r="D272" s="5">
        <f>D273+D283</f>
        <v>575000</v>
      </c>
      <c r="E272" s="5">
        <f>E273+E283</f>
        <v>287500</v>
      </c>
      <c r="F272" s="5">
        <f>F273+F283</f>
        <v>232448.11</v>
      </c>
      <c r="G272" s="254">
        <f t="shared" si="24"/>
        <v>80.851516521739129</v>
      </c>
      <c r="H272" s="255"/>
    </row>
    <row r="273" spans="1:8">
      <c r="A273" s="4">
        <v>32</v>
      </c>
      <c r="B273" s="252" t="s">
        <v>75</v>
      </c>
      <c r="C273" s="253"/>
      <c r="D273" s="5">
        <f>D274+D276</f>
        <v>542000</v>
      </c>
      <c r="E273" s="5">
        <f>E274+E276</f>
        <v>271000</v>
      </c>
      <c r="F273" s="5">
        <f>F274+F276</f>
        <v>232448.11</v>
      </c>
      <c r="G273" s="254">
        <f t="shared" si="24"/>
        <v>85.774210332103323</v>
      </c>
      <c r="H273" s="255"/>
    </row>
    <row r="274" spans="1:8">
      <c r="A274" s="4">
        <v>323</v>
      </c>
      <c r="B274" s="252" t="s">
        <v>87</v>
      </c>
      <c r="C274" s="253"/>
      <c r="D274" s="5">
        <v>45000</v>
      </c>
      <c r="E274" s="5">
        <v>22500</v>
      </c>
      <c r="F274" s="5">
        <f>F275</f>
        <v>10162.5</v>
      </c>
      <c r="G274" s="254">
        <f t="shared" si="24"/>
        <v>45.166666666666664</v>
      </c>
      <c r="H274" s="255"/>
    </row>
    <row r="275" spans="1:8">
      <c r="A275" s="6">
        <v>3233</v>
      </c>
      <c r="B275" s="256" t="s">
        <v>90</v>
      </c>
      <c r="C275" s="255"/>
      <c r="D275" s="7"/>
      <c r="E275" s="7"/>
      <c r="F275" s="7">
        <v>10162.5</v>
      </c>
      <c r="G275" s="254"/>
      <c r="H275" s="255"/>
    </row>
    <row r="276" spans="1:8">
      <c r="A276" s="4">
        <v>329</v>
      </c>
      <c r="B276" s="252" t="s">
        <v>96</v>
      </c>
      <c r="C276" s="255"/>
      <c r="D276" s="5">
        <v>497000</v>
      </c>
      <c r="E276" s="5">
        <v>248500</v>
      </c>
      <c r="F276" s="5">
        <f>F277+F278+F279+F280+F281+F282</f>
        <v>222285.61</v>
      </c>
      <c r="G276" s="254">
        <f t="shared" si="24"/>
        <v>89.450949698189135</v>
      </c>
      <c r="H276" s="255"/>
    </row>
    <row r="277" spans="1:8">
      <c r="A277" s="24">
        <v>3291</v>
      </c>
      <c r="B277" s="260" t="s">
        <v>139</v>
      </c>
      <c r="C277" s="261"/>
      <c r="D277" s="25"/>
      <c r="E277" s="25"/>
      <c r="F277" s="25">
        <v>92628.89</v>
      </c>
      <c r="G277" s="254"/>
      <c r="H277" s="255"/>
    </row>
    <row r="278" spans="1:8">
      <c r="A278" s="22">
        <v>3292</v>
      </c>
      <c r="B278" s="258" t="s">
        <v>98</v>
      </c>
      <c r="C278" s="255"/>
      <c r="D278" s="23"/>
      <c r="E278" s="23"/>
      <c r="F278" s="23">
        <v>3152.25</v>
      </c>
      <c r="G278" s="254"/>
      <c r="H278" s="255"/>
    </row>
    <row r="279" spans="1:8">
      <c r="A279" s="24">
        <v>3293</v>
      </c>
      <c r="B279" s="260" t="s">
        <v>99</v>
      </c>
      <c r="C279" s="261"/>
      <c r="D279" s="25"/>
      <c r="E279" s="25"/>
      <c r="F279" s="25">
        <v>30273.55</v>
      </c>
      <c r="G279" s="254"/>
      <c r="H279" s="255"/>
    </row>
    <row r="280" spans="1:8">
      <c r="A280" s="33">
        <v>3294</v>
      </c>
      <c r="B280" s="275" t="s">
        <v>100</v>
      </c>
      <c r="C280" s="276"/>
      <c r="D280" s="3"/>
      <c r="E280" s="3"/>
      <c r="F280" s="34">
        <v>11500</v>
      </c>
      <c r="G280" s="277"/>
      <c r="H280" s="278"/>
    </row>
    <row r="281" spans="1:8">
      <c r="A281" s="33">
        <v>3295</v>
      </c>
      <c r="B281" s="52" t="s">
        <v>101</v>
      </c>
      <c r="C281" s="53"/>
      <c r="D281" s="3"/>
      <c r="E281" s="3"/>
      <c r="F281" s="34">
        <v>3130.49</v>
      </c>
      <c r="G281" s="50"/>
      <c r="H281" s="51"/>
    </row>
    <row r="282" spans="1:8">
      <c r="A282" s="24">
        <v>3299</v>
      </c>
      <c r="B282" s="260" t="s">
        <v>140</v>
      </c>
      <c r="C282" s="261"/>
      <c r="D282" s="25"/>
      <c r="E282" s="25"/>
      <c r="F282" s="25">
        <v>81600.429999999993</v>
      </c>
      <c r="G282" s="277"/>
      <c r="H282" s="278"/>
    </row>
    <row r="283" spans="1:8">
      <c r="A283" s="4">
        <v>38</v>
      </c>
      <c r="B283" s="252" t="s">
        <v>113</v>
      </c>
      <c r="C283" s="253"/>
      <c r="D283" s="5">
        <f t="shared" ref="D283:F283" si="25">D284</f>
        <v>33000</v>
      </c>
      <c r="E283" s="5">
        <f t="shared" si="25"/>
        <v>16500</v>
      </c>
      <c r="F283" s="5">
        <f t="shared" si="25"/>
        <v>0</v>
      </c>
      <c r="G283" s="254">
        <f t="shared" ref="G283" si="26">F283/E283*100</f>
        <v>0</v>
      </c>
      <c r="H283" s="255"/>
    </row>
    <row r="284" spans="1:8">
      <c r="A284" s="4">
        <v>381</v>
      </c>
      <c r="B284" s="252" t="s">
        <v>114</v>
      </c>
      <c r="C284" s="253"/>
      <c r="D284" s="5">
        <v>33000</v>
      </c>
      <c r="E284" s="5">
        <v>16500</v>
      </c>
      <c r="F284" s="5">
        <f>F285</f>
        <v>0</v>
      </c>
      <c r="G284" s="254">
        <f t="shared" ref="G284" si="27">F284/E284*100</f>
        <v>0</v>
      </c>
      <c r="H284" s="255"/>
    </row>
    <row r="285" spans="1:8">
      <c r="A285" s="6">
        <v>3811</v>
      </c>
      <c r="B285" s="256" t="s">
        <v>115</v>
      </c>
      <c r="C285" s="255"/>
      <c r="D285" s="7"/>
      <c r="E285" s="7"/>
      <c r="F285" s="7">
        <v>0</v>
      </c>
      <c r="G285" s="254"/>
      <c r="H285" s="255"/>
    </row>
    <row r="286" spans="1:8" s="20" customFormat="1">
      <c r="A286" s="4">
        <v>4</v>
      </c>
      <c r="B286" s="168" t="s">
        <v>7</v>
      </c>
      <c r="C286" s="171"/>
      <c r="D286" s="5">
        <f t="shared" ref="D286:F287" si="28">D287</f>
        <v>100000</v>
      </c>
      <c r="E286" s="5">
        <f t="shared" si="28"/>
        <v>50000</v>
      </c>
      <c r="F286" s="5">
        <f t="shared" si="28"/>
        <v>0</v>
      </c>
      <c r="G286" s="170"/>
      <c r="H286" s="241">
        <v>0</v>
      </c>
    </row>
    <row r="287" spans="1:8" s="20" customFormat="1">
      <c r="A287" s="4">
        <v>42</v>
      </c>
      <c r="B287" s="168" t="s">
        <v>305</v>
      </c>
      <c r="C287" s="171"/>
      <c r="D287" s="5">
        <f t="shared" si="28"/>
        <v>100000</v>
      </c>
      <c r="E287" s="5">
        <f t="shared" si="28"/>
        <v>50000</v>
      </c>
      <c r="F287" s="5">
        <f t="shared" si="28"/>
        <v>0</v>
      </c>
      <c r="G287" s="170"/>
      <c r="H287" s="241">
        <v>0</v>
      </c>
    </row>
    <row r="288" spans="1:8" s="20" customFormat="1">
      <c r="A288" s="4">
        <v>423</v>
      </c>
      <c r="B288" s="168" t="s">
        <v>300</v>
      </c>
      <c r="C288" s="171"/>
      <c r="D288" s="5">
        <v>100000</v>
      </c>
      <c r="E288" s="5">
        <v>50000</v>
      </c>
      <c r="F288" s="5">
        <f>F289</f>
        <v>0</v>
      </c>
      <c r="G288" s="170"/>
      <c r="H288" s="241">
        <v>0</v>
      </c>
    </row>
    <row r="289" spans="1:8">
      <c r="A289" s="33">
        <v>4231</v>
      </c>
      <c r="B289" s="176" t="s">
        <v>306</v>
      </c>
      <c r="C289" s="67"/>
      <c r="D289" s="3"/>
      <c r="E289" s="3"/>
      <c r="F289" s="243">
        <v>0</v>
      </c>
      <c r="G289" s="66"/>
      <c r="H289" s="67"/>
    </row>
    <row r="290" spans="1:8" s="179" customFormat="1">
      <c r="A290" s="33"/>
      <c r="B290" s="176"/>
      <c r="C290" s="174"/>
      <c r="D290" s="3"/>
      <c r="E290" s="3"/>
      <c r="F290" s="3"/>
      <c r="G290" s="173"/>
      <c r="H290" s="174"/>
    </row>
    <row r="291" spans="1:8" s="179" customFormat="1">
      <c r="A291" s="33"/>
      <c r="B291" s="176"/>
      <c r="C291" s="174"/>
      <c r="D291" s="3"/>
      <c r="E291" s="3"/>
      <c r="F291" s="3"/>
      <c r="G291" s="173"/>
      <c r="H291" s="174"/>
    </row>
    <row r="292" spans="1:8" s="179" customFormat="1">
      <c r="A292" s="33"/>
      <c r="B292" s="176"/>
      <c r="C292" s="174"/>
      <c r="D292" s="3"/>
      <c r="E292" s="3"/>
      <c r="F292" s="3"/>
      <c r="G292" s="173"/>
      <c r="H292" s="174"/>
    </row>
    <row r="293" spans="1:8" s="179" customFormat="1">
      <c r="A293" s="33"/>
      <c r="B293" s="176"/>
      <c r="C293" s="174"/>
      <c r="D293" s="3"/>
      <c r="E293" s="3"/>
      <c r="F293" s="3"/>
      <c r="G293" s="173"/>
      <c r="H293" s="174"/>
    </row>
    <row r="294" spans="1:8" s="179" customFormat="1">
      <c r="A294" s="33"/>
      <c r="B294" s="176"/>
      <c r="C294" s="174"/>
      <c r="D294" s="3"/>
      <c r="E294" s="3"/>
      <c r="F294" s="3"/>
      <c r="G294" s="173"/>
      <c r="H294" s="174"/>
    </row>
    <row r="295" spans="1:8" s="179" customFormat="1" ht="30">
      <c r="A295" s="1" t="s">
        <v>135</v>
      </c>
      <c r="B295" s="248" t="s">
        <v>136</v>
      </c>
      <c r="C295" s="249"/>
      <c r="D295" s="2" t="s">
        <v>298</v>
      </c>
      <c r="E295" s="2" t="s">
        <v>290</v>
      </c>
      <c r="F295" s="2" t="s">
        <v>296</v>
      </c>
      <c r="G295" s="248" t="s">
        <v>137</v>
      </c>
      <c r="H295" s="249"/>
    </row>
    <row r="296" spans="1:8" s="179" customFormat="1">
      <c r="A296" s="3">
        <v>1</v>
      </c>
      <c r="B296" s="250">
        <v>2</v>
      </c>
      <c r="C296" s="251"/>
      <c r="D296" s="3">
        <v>3</v>
      </c>
      <c r="E296" s="3">
        <v>4</v>
      </c>
      <c r="F296" s="3">
        <v>5</v>
      </c>
      <c r="G296" s="250">
        <v>6</v>
      </c>
      <c r="H296" s="251"/>
    </row>
    <row r="297" spans="1:8">
      <c r="A297" s="4"/>
      <c r="B297" s="252" t="s">
        <v>131</v>
      </c>
      <c r="C297" s="253"/>
      <c r="D297" s="5">
        <f>D298</f>
        <v>5819000</v>
      </c>
      <c r="E297" s="5">
        <f>E298</f>
        <v>2909500</v>
      </c>
      <c r="F297" s="5">
        <f>F298</f>
        <v>948198.1399999999</v>
      </c>
      <c r="G297" s="254">
        <f t="shared" ref="G297:G309" si="29">F297/E297*100</f>
        <v>32.589728131981438</v>
      </c>
      <c r="H297" s="255"/>
    </row>
    <row r="298" spans="1:8">
      <c r="A298" s="4"/>
      <c r="B298" s="252" t="s">
        <v>134</v>
      </c>
      <c r="C298" s="255"/>
      <c r="D298" s="5">
        <f>D299+D336</f>
        <v>5819000</v>
      </c>
      <c r="E298" s="5">
        <f>E299+E336</f>
        <v>2909500</v>
      </c>
      <c r="F298" s="5">
        <f>F299+F336</f>
        <v>948198.1399999999</v>
      </c>
      <c r="G298" s="254">
        <f t="shared" si="29"/>
        <v>32.589728131981438</v>
      </c>
      <c r="H298" s="255"/>
    </row>
    <row r="299" spans="1:8">
      <c r="A299" s="4">
        <v>3</v>
      </c>
      <c r="B299" s="252" t="s">
        <v>150</v>
      </c>
      <c r="C299" s="255"/>
      <c r="D299" s="5">
        <f>D300+D308+D329+D332</f>
        <v>2514000</v>
      </c>
      <c r="E299" s="5">
        <f>E300+E308+E329+E332</f>
        <v>1257000</v>
      </c>
      <c r="F299" s="5">
        <f>F300+F308+F329+F332</f>
        <v>872290.54999999993</v>
      </c>
      <c r="G299" s="254">
        <f t="shared" si="29"/>
        <v>69.394634049323784</v>
      </c>
      <c r="H299" s="255"/>
    </row>
    <row r="300" spans="1:8">
      <c r="A300" s="4">
        <v>31</v>
      </c>
      <c r="B300" s="252" t="s">
        <v>68</v>
      </c>
      <c r="C300" s="255"/>
      <c r="D300" s="5">
        <f>D301+D303+D305</f>
        <v>772000</v>
      </c>
      <c r="E300" s="5">
        <f>E301+E303+E305</f>
        <v>386000</v>
      </c>
      <c r="F300" s="5">
        <f>F301+F303+F305</f>
        <v>251713.29</v>
      </c>
      <c r="G300" s="254">
        <f t="shared" si="29"/>
        <v>65.210696891191716</v>
      </c>
      <c r="H300" s="255"/>
    </row>
    <row r="301" spans="1:8">
      <c r="A301" s="4">
        <v>311</v>
      </c>
      <c r="B301" s="252" t="s">
        <v>69</v>
      </c>
      <c r="C301" s="253"/>
      <c r="D301" s="5">
        <v>630000</v>
      </c>
      <c r="E301" s="5">
        <v>315000</v>
      </c>
      <c r="F301" s="5">
        <f>F302</f>
        <v>207946.45</v>
      </c>
      <c r="G301" s="254">
        <f t="shared" si="29"/>
        <v>66.014746031746029</v>
      </c>
      <c r="H301" s="255"/>
    </row>
    <row r="302" spans="1:8">
      <c r="A302" s="6">
        <v>3111</v>
      </c>
      <c r="B302" s="256" t="s">
        <v>70</v>
      </c>
      <c r="C302" s="255"/>
      <c r="D302" s="5"/>
      <c r="E302" s="5"/>
      <c r="F302" s="29">
        <v>207946.45</v>
      </c>
      <c r="G302" s="254"/>
      <c r="H302" s="255"/>
    </row>
    <row r="303" spans="1:8">
      <c r="A303" s="4">
        <v>312</v>
      </c>
      <c r="B303" s="252" t="s">
        <v>71</v>
      </c>
      <c r="C303" s="253"/>
      <c r="D303" s="5">
        <v>32000</v>
      </c>
      <c r="E303" s="5">
        <v>16000</v>
      </c>
      <c r="F303" s="5">
        <f>F304</f>
        <v>8000</v>
      </c>
      <c r="G303" s="254">
        <f t="shared" si="29"/>
        <v>50</v>
      </c>
      <c r="H303" s="255"/>
    </row>
    <row r="304" spans="1:8">
      <c r="A304" s="24">
        <v>3121</v>
      </c>
      <c r="B304" s="260" t="s">
        <v>71</v>
      </c>
      <c r="C304" s="261"/>
      <c r="D304" s="25"/>
      <c r="E304" s="25"/>
      <c r="F304" s="25">
        <v>8000</v>
      </c>
      <c r="G304" s="254"/>
      <c r="H304" s="255"/>
    </row>
    <row r="305" spans="1:8">
      <c r="A305" s="4">
        <v>313</v>
      </c>
      <c r="B305" s="252" t="s">
        <v>72</v>
      </c>
      <c r="C305" s="253"/>
      <c r="D305" s="5">
        <v>110000</v>
      </c>
      <c r="E305" s="5">
        <v>55000</v>
      </c>
      <c r="F305" s="5">
        <f>F306+F307</f>
        <v>35766.840000000004</v>
      </c>
      <c r="G305" s="254">
        <f t="shared" si="29"/>
        <v>65.030618181818184</v>
      </c>
      <c r="H305" s="255"/>
    </row>
    <row r="306" spans="1:8">
      <c r="A306" s="6">
        <v>3132</v>
      </c>
      <c r="B306" s="256" t="s">
        <v>151</v>
      </c>
      <c r="C306" s="255"/>
      <c r="D306" s="5"/>
      <c r="E306" s="5"/>
      <c r="F306" s="29">
        <v>32231.77</v>
      </c>
      <c r="G306" s="254"/>
      <c r="H306" s="255"/>
    </row>
    <row r="307" spans="1:8">
      <c r="A307" s="24">
        <v>3133</v>
      </c>
      <c r="B307" s="260" t="s">
        <v>152</v>
      </c>
      <c r="C307" s="261"/>
      <c r="D307" s="25"/>
      <c r="E307" s="25"/>
      <c r="F307" s="25">
        <v>3535.07</v>
      </c>
      <c r="G307" s="254"/>
      <c r="H307" s="255"/>
    </row>
    <row r="308" spans="1:8">
      <c r="A308" s="4">
        <v>32</v>
      </c>
      <c r="B308" s="252" t="s">
        <v>75</v>
      </c>
      <c r="C308" s="255"/>
      <c r="D308" s="5">
        <f>D309+D314+D317</f>
        <v>1470000</v>
      </c>
      <c r="E308" s="5">
        <f>E309+E314+E317</f>
        <v>735000</v>
      </c>
      <c r="F308" s="5">
        <f>F309+F314+F317</f>
        <v>559384.77999999991</v>
      </c>
      <c r="G308" s="254">
        <f t="shared" si="29"/>
        <v>76.106772789115624</v>
      </c>
      <c r="H308" s="255"/>
    </row>
    <row r="309" spans="1:8">
      <c r="A309" s="4">
        <v>321</v>
      </c>
      <c r="B309" s="252" t="s">
        <v>76</v>
      </c>
      <c r="C309" s="253"/>
      <c r="D309" s="5">
        <v>34000</v>
      </c>
      <c r="E309" s="5">
        <v>17000</v>
      </c>
      <c r="F309" s="5">
        <f>F310+F311+F312+F313</f>
        <v>10190.91</v>
      </c>
      <c r="G309" s="254">
        <f t="shared" si="29"/>
        <v>59.946529411764701</v>
      </c>
      <c r="H309" s="255"/>
    </row>
    <row r="310" spans="1:8">
      <c r="A310" s="24">
        <v>3211</v>
      </c>
      <c r="B310" s="260" t="s">
        <v>77</v>
      </c>
      <c r="C310" s="261"/>
      <c r="D310" s="25"/>
      <c r="E310" s="25"/>
      <c r="F310" s="25">
        <v>1320.8</v>
      </c>
      <c r="G310" s="254"/>
      <c r="H310" s="255"/>
    </row>
    <row r="311" spans="1:8">
      <c r="A311" s="24">
        <v>3212</v>
      </c>
      <c r="B311" s="269" t="s">
        <v>202</v>
      </c>
      <c r="C311" s="261"/>
      <c r="D311" s="25"/>
      <c r="E311" s="25"/>
      <c r="F311" s="25">
        <v>4485.1099999999997</v>
      </c>
      <c r="G311" s="279"/>
      <c r="H311" s="261"/>
    </row>
    <row r="312" spans="1:8">
      <c r="A312" s="24">
        <v>3213</v>
      </c>
      <c r="B312" s="260" t="s">
        <v>79</v>
      </c>
      <c r="C312" s="261"/>
      <c r="D312" s="25"/>
      <c r="E312" s="25"/>
      <c r="F312" s="25">
        <v>2925</v>
      </c>
      <c r="G312" s="279"/>
      <c r="H312" s="261"/>
    </row>
    <row r="313" spans="1:8">
      <c r="A313" s="22">
        <v>3214</v>
      </c>
      <c r="B313" s="260" t="s">
        <v>80</v>
      </c>
      <c r="C313" s="255"/>
      <c r="D313" s="23"/>
      <c r="E313" s="23"/>
      <c r="F313" s="23">
        <v>1460</v>
      </c>
      <c r="G313" s="279"/>
      <c r="H313" s="261"/>
    </row>
    <row r="314" spans="1:8">
      <c r="A314" s="4">
        <v>322</v>
      </c>
      <c r="B314" s="252" t="s">
        <v>81</v>
      </c>
      <c r="C314" s="253"/>
      <c r="D314" s="5">
        <v>212000</v>
      </c>
      <c r="E314" s="5">
        <v>106000</v>
      </c>
      <c r="F314" s="5">
        <f>F315+F316</f>
        <v>64002.1</v>
      </c>
      <c r="G314" s="254">
        <f t="shared" ref="G314:G330" si="30">F314/E314*100</f>
        <v>60.379339622641503</v>
      </c>
      <c r="H314" s="253"/>
    </row>
    <row r="315" spans="1:8">
      <c r="A315" s="24">
        <v>3221</v>
      </c>
      <c r="B315" s="260" t="s">
        <v>82</v>
      </c>
      <c r="C315" s="261"/>
      <c r="D315" s="25"/>
      <c r="E315" s="25"/>
      <c r="F315" s="25">
        <v>19227.07</v>
      </c>
      <c r="G315" s="279"/>
      <c r="H315" s="261"/>
    </row>
    <row r="316" spans="1:8">
      <c r="A316" s="24">
        <v>3223</v>
      </c>
      <c r="B316" s="260" t="s">
        <v>83</v>
      </c>
      <c r="C316" s="261"/>
      <c r="D316" s="25"/>
      <c r="E316" s="25"/>
      <c r="F316" s="25">
        <v>44775.03</v>
      </c>
      <c r="G316" s="279"/>
      <c r="H316" s="261"/>
    </row>
    <row r="317" spans="1:8">
      <c r="A317" s="4">
        <v>323</v>
      </c>
      <c r="B317" s="252" t="s">
        <v>87</v>
      </c>
      <c r="C317" s="253"/>
      <c r="D317" s="5">
        <v>1224000</v>
      </c>
      <c r="E317" s="5">
        <v>612000</v>
      </c>
      <c r="F317" s="5">
        <f>F318+F319+F322+F320+F321+F323</f>
        <v>485191.76999999996</v>
      </c>
      <c r="G317" s="254">
        <f t="shared" si="30"/>
        <v>79.27970098039215</v>
      </c>
      <c r="H317" s="253"/>
    </row>
    <row r="318" spans="1:8">
      <c r="A318" s="6">
        <v>3231</v>
      </c>
      <c r="B318" s="256" t="s">
        <v>142</v>
      </c>
      <c r="C318" s="255"/>
      <c r="D318" s="7"/>
      <c r="E318" s="7"/>
      <c r="F318" s="7">
        <v>21839.46</v>
      </c>
      <c r="G318" s="279"/>
      <c r="H318" s="261"/>
    </row>
    <row r="319" spans="1:8">
      <c r="A319" s="24">
        <v>3232</v>
      </c>
      <c r="B319" s="260" t="s">
        <v>89</v>
      </c>
      <c r="C319" s="261"/>
      <c r="D319" s="25"/>
      <c r="E319" s="25"/>
      <c r="F319" s="25">
        <v>1860.2</v>
      </c>
      <c r="G319" s="279"/>
      <c r="H319" s="261"/>
    </row>
    <row r="320" spans="1:8">
      <c r="A320" s="24">
        <v>3236</v>
      </c>
      <c r="B320" s="61" t="s">
        <v>92</v>
      </c>
      <c r="C320" s="59"/>
      <c r="D320" s="25"/>
      <c r="E320" s="25"/>
      <c r="F320" s="25">
        <v>110</v>
      </c>
      <c r="G320" s="60"/>
      <c r="H320" s="59"/>
    </row>
    <row r="321" spans="1:8">
      <c r="A321" s="24">
        <v>3237</v>
      </c>
      <c r="B321" s="68" t="s">
        <v>93</v>
      </c>
      <c r="C321" s="64"/>
      <c r="D321" s="25"/>
      <c r="E321" s="25"/>
      <c r="F321" s="25">
        <v>453283.54</v>
      </c>
      <c r="G321" s="65"/>
      <c r="H321" s="64"/>
    </row>
    <row r="322" spans="1:8">
      <c r="A322" s="24">
        <v>3238</v>
      </c>
      <c r="B322" s="260" t="s">
        <v>94</v>
      </c>
      <c r="C322" s="261"/>
      <c r="D322" s="25"/>
      <c r="E322" s="25"/>
      <c r="F322" s="25">
        <v>1860.83</v>
      </c>
      <c r="G322" s="279"/>
      <c r="H322" s="261"/>
    </row>
    <row r="323" spans="1:8">
      <c r="A323" s="24">
        <v>3239</v>
      </c>
      <c r="B323" s="142" t="s">
        <v>95</v>
      </c>
      <c r="C323" s="130"/>
      <c r="D323" s="25"/>
      <c r="E323" s="25"/>
      <c r="F323" s="25">
        <v>6237.74</v>
      </c>
      <c r="G323" s="134"/>
      <c r="H323" s="130"/>
    </row>
    <row r="324" spans="1:8" s="220" customFormat="1">
      <c r="A324" s="24"/>
      <c r="B324" s="224"/>
      <c r="C324" s="222"/>
      <c r="D324" s="25"/>
      <c r="E324" s="25"/>
      <c r="F324" s="25"/>
      <c r="G324" s="223"/>
      <c r="H324" s="222"/>
    </row>
    <row r="325" spans="1:8" s="220" customFormat="1">
      <c r="A325" s="24"/>
      <c r="B325" s="224"/>
      <c r="C325" s="222"/>
      <c r="D325" s="25"/>
      <c r="E325" s="25"/>
      <c r="F325" s="25"/>
      <c r="G325" s="223"/>
      <c r="H325" s="222"/>
    </row>
    <row r="326" spans="1:8" s="179" customFormat="1" ht="30">
      <c r="A326" s="1" t="s">
        <v>135</v>
      </c>
      <c r="B326" s="248" t="s">
        <v>136</v>
      </c>
      <c r="C326" s="249"/>
      <c r="D326" s="2" t="s">
        <v>297</v>
      </c>
      <c r="E326" s="2" t="s">
        <v>293</v>
      </c>
      <c r="F326" s="2" t="s">
        <v>278</v>
      </c>
      <c r="G326" s="248" t="s">
        <v>137</v>
      </c>
      <c r="H326" s="249"/>
    </row>
    <row r="327" spans="1:8" s="179" customFormat="1">
      <c r="A327" s="3">
        <v>1</v>
      </c>
      <c r="B327" s="250">
        <v>2</v>
      </c>
      <c r="C327" s="251"/>
      <c r="D327" s="3">
        <v>3</v>
      </c>
      <c r="E327" s="3">
        <v>4</v>
      </c>
      <c r="F327" s="3">
        <v>5</v>
      </c>
      <c r="G327" s="250">
        <v>6</v>
      </c>
      <c r="H327" s="251"/>
    </row>
    <row r="328" spans="1:8" s="179" customFormat="1">
      <c r="A328" s="3"/>
      <c r="B328" s="173"/>
      <c r="C328" s="174"/>
      <c r="D328" s="3"/>
      <c r="E328" s="3"/>
      <c r="F328" s="3"/>
      <c r="G328" s="173"/>
      <c r="H328" s="174"/>
    </row>
    <row r="329" spans="1:8">
      <c r="A329" s="4">
        <v>34</v>
      </c>
      <c r="B329" s="252" t="s">
        <v>102</v>
      </c>
      <c r="C329" s="253"/>
      <c r="D329" s="5">
        <f>D330</f>
        <v>161000</v>
      </c>
      <c r="E329" s="5">
        <f>E330</f>
        <v>80500</v>
      </c>
      <c r="F329" s="5">
        <f>F330</f>
        <v>1807.1</v>
      </c>
      <c r="G329" s="254">
        <f t="shared" si="30"/>
        <v>2.2448447204968947</v>
      </c>
      <c r="H329" s="253"/>
    </row>
    <row r="330" spans="1:8">
      <c r="A330" s="4">
        <v>343</v>
      </c>
      <c r="B330" s="252" t="s">
        <v>103</v>
      </c>
      <c r="C330" s="255"/>
      <c r="D330" s="5">
        <v>161000</v>
      </c>
      <c r="E330" s="5">
        <v>80500</v>
      </c>
      <c r="F330" s="5">
        <f>F331</f>
        <v>1807.1</v>
      </c>
      <c r="G330" s="254">
        <f t="shared" si="30"/>
        <v>2.2448447204968947</v>
      </c>
      <c r="H330" s="253"/>
    </row>
    <row r="331" spans="1:8">
      <c r="A331" s="22">
        <v>3431</v>
      </c>
      <c r="B331" s="260" t="s">
        <v>104</v>
      </c>
      <c r="C331" s="255"/>
      <c r="D331" s="5"/>
      <c r="E331" s="5"/>
      <c r="F331" s="29">
        <v>1807.1</v>
      </c>
      <c r="G331" s="279"/>
      <c r="H331" s="261"/>
    </row>
    <row r="332" spans="1:8" s="20" customFormat="1">
      <c r="A332" s="4">
        <v>38</v>
      </c>
      <c r="B332" s="128" t="s">
        <v>113</v>
      </c>
      <c r="C332" s="129"/>
      <c r="D332" s="5">
        <f>D333</f>
        <v>111000</v>
      </c>
      <c r="E332" s="5">
        <f>E333</f>
        <v>55500</v>
      </c>
      <c r="F332" s="5">
        <f>F333</f>
        <v>59385.38</v>
      </c>
      <c r="G332" s="131"/>
      <c r="H332" s="129"/>
    </row>
    <row r="333" spans="1:8" s="20" customFormat="1">
      <c r="A333" s="4">
        <v>386</v>
      </c>
      <c r="B333" s="128" t="s">
        <v>227</v>
      </c>
      <c r="C333" s="129"/>
      <c r="D333" s="5">
        <v>111000</v>
      </c>
      <c r="E333" s="5">
        <v>55500</v>
      </c>
      <c r="F333" s="5">
        <f>F334</f>
        <v>59385.38</v>
      </c>
      <c r="G333" s="131"/>
      <c r="H333" s="129"/>
    </row>
    <row r="334" spans="1:8">
      <c r="A334" s="22">
        <v>3861</v>
      </c>
      <c r="B334" s="142" t="s">
        <v>262</v>
      </c>
      <c r="C334" s="132"/>
      <c r="D334" s="5"/>
      <c r="E334" s="5"/>
      <c r="F334" s="29">
        <v>59385.38</v>
      </c>
      <c r="G334" s="134"/>
      <c r="H334" s="130"/>
    </row>
    <row r="335" spans="1:8">
      <c r="A335" s="22"/>
      <c r="B335" s="142"/>
      <c r="C335" s="132"/>
      <c r="D335" s="5"/>
      <c r="E335" s="5"/>
      <c r="F335" s="29"/>
      <c r="G335" s="134"/>
      <c r="H335" s="130"/>
    </row>
    <row r="336" spans="1:8">
      <c r="A336" s="4">
        <v>4</v>
      </c>
      <c r="B336" s="252" t="s">
        <v>7</v>
      </c>
      <c r="C336" s="253"/>
      <c r="D336" s="5">
        <f>D337+D342+D350</f>
        <v>3305000</v>
      </c>
      <c r="E336" s="5">
        <f>E337+E342+E350</f>
        <v>1652500</v>
      </c>
      <c r="F336" s="5">
        <f>F337+F342+F350</f>
        <v>75907.59</v>
      </c>
      <c r="G336" s="254">
        <f t="shared" ref="G336:G337" si="31">F336/E336*100</f>
        <v>4.5935001512859301</v>
      </c>
      <c r="H336" s="255"/>
    </row>
    <row r="337" spans="1:8">
      <c r="A337" s="4">
        <v>41</v>
      </c>
      <c r="B337" s="252" t="s">
        <v>183</v>
      </c>
      <c r="C337" s="253"/>
      <c r="D337" s="5">
        <f>D340+D338</f>
        <v>20000</v>
      </c>
      <c r="E337" s="5">
        <f>E340+E338</f>
        <v>10000</v>
      </c>
      <c r="F337" s="5">
        <f>F340+F338</f>
        <v>0</v>
      </c>
      <c r="G337" s="254">
        <f t="shared" si="31"/>
        <v>0</v>
      </c>
      <c r="H337" s="255"/>
    </row>
    <row r="338" spans="1:8">
      <c r="A338" s="4">
        <v>411</v>
      </c>
      <c r="B338" s="252" t="s">
        <v>117</v>
      </c>
      <c r="C338" s="253"/>
      <c r="D338" s="5">
        <v>20000</v>
      </c>
      <c r="E338" s="5">
        <v>10000</v>
      </c>
      <c r="F338" s="5">
        <f>F339</f>
        <v>0</v>
      </c>
      <c r="G338" s="254">
        <v>0</v>
      </c>
      <c r="H338" s="255"/>
    </row>
    <row r="339" spans="1:8">
      <c r="A339" s="6">
        <v>4111</v>
      </c>
      <c r="B339" s="256" t="s">
        <v>57</v>
      </c>
      <c r="C339" s="255"/>
      <c r="D339" s="5"/>
      <c r="E339" s="5"/>
      <c r="F339" s="30">
        <v>0</v>
      </c>
      <c r="G339" s="254">
        <v>0</v>
      </c>
      <c r="H339" s="255"/>
    </row>
    <row r="340" spans="1:8">
      <c r="A340" s="4">
        <v>412</v>
      </c>
      <c r="B340" s="252" t="s">
        <v>184</v>
      </c>
      <c r="C340" s="255"/>
      <c r="D340" s="5">
        <v>0</v>
      </c>
      <c r="E340" s="5">
        <v>0</v>
      </c>
      <c r="F340" s="5">
        <f>F341</f>
        <v>0</v>
      </c>
      <c r="G340" s="254">
        <v>0</v>
      </c>
      <c r="H340" s="255"/>
    </row>
    <row r="341" spans="1:8">
      <c r="A341" s="24">
        <v>4126</v>
      </c>
      <c r="B341" s="257" t="s">
        <v>185</v>
      </c>
      <c r="C341" s="261"/>
      <c r="D341" s="25"/>
      <c r="E341" s="25"/>
      <c r="F341" s="25"/>
      <c r="G341" s="254"/>
      <c r="H341" s="255"/>
    </row>
    <row r="342" spans="1:8">
      <c r="A342" s="4">
        <v>42</v>
      </c>
      <c r="B342" s="252" t="s">
        <v>141</v>
      </c>
      <c r="C342" s="253"/>
      <c r="D342" s="5">
        <f>D343+D345+D348</f>
        <v>3185000</v>
      </c>
      <c r="E342" s="5">
        <f>E343+E345+E348</f>
        <v>1592500</v>
      </c>
      <c r="F342" s="5">
        <f>F343+F345</f>
        <v>6656.84</v>
      </c>
      <c r="G342" s="254">
        <f t="shared" ref="G342:G343" si="32">F342/E342*100</f>
        <v>0.41801193092621663</v>
      </c>
      <c r="H342" s="255"/>
    </row>
    <row r="343" spans="1:8">
      <c r="A343" s="4">
        <v>421</v>
      </c>
      <c r="B343" s="252" t="s">
        <v>119</v>
      </c>
      <c r="C343" s="255"/>
      <c r="D343" s="5">
        <v>3000000</v>
      </c>
      <c r="E343" s="5">
        <v>1500000</v>
      </c>
      <c r="F343" s="5">
        <f>F344</f>
        <v>6656.84</v>
      </c>
      <c r="G343" s="254">
        <f t="shared" si="32"/>
        <v>0.44378933333333331</v>
      </c>
      <c r="H343" s="255"/>
    </row>
    <row r="344" spans="1:8">
      <c r="A344" s="22">
        <v>4214</v>
      </c>
      <c r="B344" s="257" t="s">
        <v>186</v>
      </c>
      <c r="C344" s="255"/>
      <c r="D344" s="5"/>
      <c r="E344" s="5"/>
      <c r="F344" s="30">
        <v>6656.84</v>
      </c>
      <c r="G344" s="254"/>
      <c r="H344" s="255"/>
    </row>
    <row r="345" spans="1:8">
      <c r="A345" s="4">
        <v>422</v>
      </c>
      <c r="B345" s="252" t="s">
        <v>121</v>
      </c>
      <c r="C345" s="255"/>
      <c r="D345" s="5">
        <v>55000</v>
      </c>
      <c r="E345" s="5">
        <v>27500</v>
      </c>
      <c r="F345" s="5">
        <f>F346+F347</f>
        <v>0</v>
      </c>
      <c r="G345" s="254">
        <f t="shared" ref="G345" si="33">F345/E345*100</f>
        <v>0</v>
      </c>
      <c r="H345" s="255"/>
    </row>
    <row r="346" spans="1:8" s="147" customFormat="1">
      <c r="A346" s="143">
        <v>4221</v>
      </c>
      <c r="B346" s="142" t="s">
        <v>122</v>
      </c>
      <c r="C346" s="144"/>
      <c r="D346" s="145"/>
      <c r="E346" s="145"/>
      <c r="F346" s="145">
        <v>0</v>
      </c>
      <c r="G346" s="146"/>
      <c r="H346" s="144"/>
    </row>
    <row r="347" spans="1:8">
      <c r="A347" s="22">
        <v>4227</v>
      </c>
      <c r="B347" s="269" t="s">
        <v>123</v>
      </c>
      <c r="C347" s="280"/>
      <c r="D347" s="5"/>
      <c r="E347" s="5"/>
      <c r="F347" s="30">
        <v>0</v>
      </c>
      <c r="G347" s="254"/>
      <c r="H347" s="271"/>
    </row>
    <row r="348" spans="1:8" s="20" customFormat="1">
      <c r="A348" s="4">
        <v>426</v>
      </c>
      <c r="B348" s="168" t="s">
        <v>307</v>
      </c>
      <c r="C348" s="171"/>
      <c r="D348" s="5">
        <v>130000</v>
      </c>
      <c r="E348" s="5">
        <v>65000</v>
      </c>
      <c r="F348" s="5">
        <f>F349</f>
        <v>0</v>
      </c>
      <c r="G348" s="170"/>
      <c r="H348" s="177"/>
    </row>
    <row r="349" spans="1:8" s="179" customFormat="1">
      <c r="A349" s="22">
        <v>4263</v>
      </c>
      <c r="B349" s="191" t="s">
        <v>308</v>
      </c>
      <c r="C349" s="178"/>
      <c r="D349" s="5"/>
      <c r="E349" s="5"/>
      <c r="F349" s="30">
        <v>0</v>
      </c>
      <c r="G349" s="170"/>
      <c r="H349" s="177"/>
    </row>
    <row r="350" spans="1:8">
      <c r="A350" s="4">
        <v>45</v>
      </c>
      <c r="B350" s="252" t="s">
        <v>153</v>
      </c>
      <c r="C350" s="253"/>
      <c r="D350" s="5">
        <f>D351</f>
        <v>100000</v>
      </c>
      <c r="E350" s="5">
        <f>E351</f>
        <v>50000</v>
      </c>
      <c r="F350" s="5">
        <f>F351</f>
        <v>69250.75</v>
      </c>
      <c r="G350" s="254">
        <f>F350/E350*100</f>
        <v>138.50150000000002</v>
      </c>
      <c r="H350" s="255"/>
    </row>
    <row r="351" spans="1:8">
      <c r="A351" s="4">
        <v>451</v>
      </c>
      <c r="B351" s="252" t="s">
        <v>124</v>
      </c>
      <c r="C351" s="255"/>
      <c r="D351" s="5">
        <v>100000</v>
      </c>
      <c r="E351" s="5">
        <v>50000</v>
      </c>
      <c r="F351" s="5">
        <f>F352</f>
        <v>69250.75</v>
      </c>
      <c r="G351" s="254">
        <f t="shared" ref="G351" si="34">F351/E351*100</f>
        <v>138.50150000000002</v>
      </c>
      <c r="H351" s="255"/>
    </row>
    <row r="352" spans="1:8">
      <c r="A352" s="24">
        <v>4511</v>
      </c>
      <c r="B352" s="260" t="s">
        <v>124</v>
      </c>
      <c r="C352" s="261"/>
      <c r="D352" s="25"/>
      <c r="E352" s="25"/>
      <c r="F352" s="25">
        <v>69250.75</v>
      </c>
      <c r="G352" s="254"/>
      <c r="H352" s="255"/>
    </row>
    <row r="353" spans="1:8">
      <c r="A353" s="24"/>
      <c r="B353" s="81"/>
      <c r="C353" s="82"/>
      <c r="D353" s="25"/>
      <c r="E353" s="25"/>
      <c r="F353" s="25"/>
      <c r="G353" s="79"/>
      <c r="H353" s="80"/>
    </row>
    <row r="354" spans="1:8" s="220" customFormat="1">
      <c r="A354" s="24"/>
      <c r="B354" s="221"/>
      <c r="C354" s="222"/>
      <c r="D354" s="25"/>
      <c r="E354" s="25"/>
      <c r="F354" s="25"/>
      <c r="G354" s="215"/>
      <c r="H354" s="214"/>
    </row>
    <row r="355" spans="1:8" s="220" customFormat="1">
      <c r="A355" s="24"/>
      <c r="B355" s="221"/>
      <c r="C355" s="222"/>
      <c r="D355" s="25"/>
      <c r="E355" s="25"/>
      <c r="F355" s="25"/>
      <c r="G355" s="215"/>
      <c r="H355" s="214"/>
    </row>
    <row r="356" spans="1:8">
      <c r="A356" s="22"/>
      <c r="B356" s="44"/>
      <c r="C356" s="39"/>
      <c r="D356" s="5"/>
      <c r="E356" s="5"/>
      <c r="F356" s="30"/>
      <c r="G356" s="40"/>
      <c r="H356" s="39"/>
    </row>
    <row r="357" spans="1:8" s="182" customFormat="1" ht="30">
      <c r="A357" s="1" t="s">
        <v>135</v>
      </c>
      <c r="B357" s="248" t="s">
        <v>136</v>
      </c>
      <c r="C357" s="249"/>
      <c r="D357" s="2" t="s">
        <v>297</v>
      </c>
      <c r="E357" s="2" t="s">
        <v>293</v>
      </c>
      <c r="F357" s="2" t="s">
        <v>278</v>
      </c>
      <c r="G357" s="248" t="s">
        <v>137</v>
      </c>
      <c r="H357" s="249"/>
    </row>
    <row r="358" spans="1:8" s="182" customFormat="1">
      <c r="A358" s="3">
        <v>1</v>
      </c>
      <c r="B358" s="250">
        <v>2</v>
      </c>
      <c r="C358" s="251"/>
      <c r="D358" s="3">
        <v>3</v>
      </c>
      <c r="E358" s="3">
        <v>4</v>
      </c>
      <c r="F358" s="3">
        <v>5</v>
      </c>
      <c r="G358" s="250">
        <v>6</v>
      </c>
      <c r="H358" s="251"/>
    </row>
    <row r="359" spans="1:8">
      <c r="A359" s="3"/>
      <c r="B359" s="66"/>
      <c r="C359" s="67"/>
      <c r="D359" s="3"/>
      <c r="E359" s="3"/>
      <c r="F359" s="3"/>
      <c r="G359" s="66"/>
      <c r="H359" s="67"/>
    </row>
    <row r="360" spans="1:8">
      <c r="A360" s="4"/>
      <c r="B360" s="252" t="s">
        <v>210</v>
      </c>
      <c r="C360" s="253"/>
      <c r="D360" s="5">
        <f>D361+D378+D392+D402</f>
        <v>2404000</v>
      </c>
      <c r="E360" s="5">
        <f>E361+E378+E392+E402</f>
        <v>1202000</v>
      </c>
      <c r="F360" s="5">
        <f>F361+F378+F392+F402</f>
        <v>524221.63</v>
      </c>
      <c r="G360" s="254">
        <f t="shared" ref="G360:G361" si="35">F360/E360*100</f>
        <v>43.612448419301167</v>
      </c>
      <c r="H360" s="255"/>
    </row>
    <row r="361" spans="1:8">
      <c r="A361" s="4"/>
      <c r="B361" s="252" t="s">
        <v>211</v>
      </c>
      <c r="C361" s="255"/>
      <c r="D361" s="5">
        <f>D362+D372+D367</f>
        <v>1100000</v>
      </c>
      <c r="E361" s="5">
        <f>E362+E372+E367</f>
        <v>550000</v>
      </c>
      <c r="F361" s="5">
        <f>F362+F372</f>
        <v>337362.65</v>
      </c>
      <c r="G361" s="254">
        <f t="shared" si="35"/>
        <v>61.338663636363641</v>
      </c>
      <c r="H361" s="255"/>
    </row>
    <row r="362" spans="1:8">
      <c r="A362" s="4">
        <v>3</v>
      </c>
      <c r="B362" s="252" t="s">
        <v>6</v>
      </c>
      <c r="C362" s="253"/>
      <c r="D362" s="5">
        <f t="shared" ref="D362:F363" si="36">D363</f>
        <v>700000</v>
      </c>
      <c r="E362" s="5">
        <f t="shared" si="36"/>
        <v>350000</v>
      </c>
      <c r="F362" s="5">
        <f t="shared" si="36"/>
        <v>236362.65</v>
      </c>
      <c r="G362" s="254">
        <f t="shared" ref="G362:G381" si="37">F362/E362*100</f>
        <v>67.532185714285703</v>
      </c>
      <c r="H362" s="255"/>
    </row>
    <row r="363" spans="1:8">
      <c r="A363" s="4">
        <v>36</v>
      </c>
      <c r="B363" s="252" t="s">
        <v>155</v>
      </c>
      <c r="C363" s="253"/>
      <c r="D363" s="5">
        <f t="shared" si="36"/>
        <v>700000</v>
      </c>
      <c r="E363" s="5">
        <f t="shared" si="36"/>
        <v>350000</v>
      </c>
      <c r="F363" s="5">
        <f t="shared" si="36"/>
        <v>236362.65</v>
      </c>
      <c r="G363" s="254">
        <f t="shared" si="37"/>
        <v>67.532185714285703</v>
      </c>
      <c r="H363" s="255"/>
    </row>
    <row r="364" spans="1:8">
      <c r="A364" s="4">
        <v>366</v>
      </c>
      <c r="B364" s="252" t="s">
        <v>237</v>
      </c>
      <c r="C364" s="253"/>
      <c r="D364" s="5">
        <v>700000</v>
      </c>
      <c r="E364" s="5">
        <v>350000</v>
      </c>
      <c r="F364" s="5">
        <f>F365</f>
        <v>236362.65</v>
      </c>
      <c r="G364" s="254">
        <f t="shared" si="37"/>
        <v>67.532185714285703</v>
      </c>
      <c r="H364" s="255"/>
    </row>
    <row r="365" spans="1:8">
      <c r="A365" s="6">
        <v>3661</v>
      </c>
      <c r="B365" s="256" t="s">
        <v>238</v>
      </c>
      <c r="C365" s="255"/>
      <c r="D365" s="7"/>
      <c r="E365" s="7"/>
      <c r="F365" s="7">
        <v>236362.65</v>
      </c>
      <c r="G365" s="254"/>
      <c r="H365" s="255"/>
    </row>
    <row r="366" spans="1:8" s="182" customFormat="1">
      <c r="A366" s="6"/>
      <c r="B366" s="188"/>
      <c r="C366" s="187"/>
      <c r="D366" s="7"/>
      <c r="E366" s="7"/>
      <c r="F366" s="7"/>
      <c r="G366" s="186"/>
      <c r="H366" s="187"/>
    </row>
    <row r="367" spans="1:8" s="182" customFormat="1">
      <c r="A367" s="4">
        <v>4</v>
      </c>
      <c r="B367" s="252" t="s">
        <v>7</v>
      </c>
      <c r="C367" s="253"/>
      <c r="D367" s="5">
        <f>D368</f>
        <v>250000</v>
      </c>
      <c r="E367" s="5">
        <f>E368</f>
        <v>125000</v>
      </c>
      <c r="F367" s="5">
        <f>F368</f>
        <v>101000</v>
      </c>
      <c r="G367" s="254">
        <f t="shared" ref="G367:G369" si="38">F367/E367*100</f>
        <v>80.800000000000011</v>
      </c>
      <c r="H367" s="255"/>
    </row>
    <row r="368" spans="1:8" s="182" customFormat="1">
      <c r="A368" s="4">
        <v>42</v>
      </c>
      <c r="B368" s="252" t="s">
        <v>141</v>
      </c>
      <c r="C368" s="253"/>
      <c r="D368" s="5">
        <f>D369</f>
        <v>250000</v>
      </c>
      <c r="E368" s="5">
        <f>E369</f>
        <v>125000</v>
      </c>
      <c r="F368" s="5">
        <f>F369+F372</f>
        <v>101000</v>
      </c>
      <c r="G368" s="254">
        <f t="shared" si="38"/>
        <v>80.800000000000011</v>
      </c>
      <c r="H368" s="255"/>
    </row>
    <row r="369" spans="1:8" s="182" customFormat="1">
      <c r="A369" s="4">
        <v>421</v>
      </c>
      <c r="B369" s="252" t="s">
        <v>119</v>
      </c>
      <c r="C369" s="255"/>
      <c r="D369" s="5">
        <v>250000</v>
      </c>
      <c r="E369" s="5">
        <v>125000</v>
      </c>
      <c r="F369" s="5">
        <f>F370</f>
        <v>0</v>
      </c>
      <c r="G369" s="254">
        <f t="shared" si="38"/>
        <v>0</v>
      </c>
      <c r="H369" s="255"/>
    </row>
    <row r="370" spans="1:8" s="182" customFormat="1">
      <c r="A370" s="22">
        <v>4214</v>
      </c>
      <c r="B370" s="257" t="s">
        <v>186</v>
      </c>
      <c r="C370" s="255"/>
      <c r="D370" s="5"/>
      <c r="E370" s="5"/>
      <c r="F370" s="30">
        <v>0</v>
      </c>
      <c r="G370" s="254"/>
      <c r="H370" s="255"/>
    </row>
    <row r="371" spans="1:8">
      <c r="A371" s="6"/>
      <c r="B371" s="125"/>
      <c r="C371" s="124"/>
      <c r="D371" s="7"/>
      <c r="E371" s="7"/>
      <c r="F371" s="7"/>
      <c r="G371" s="123"/>
      <c r="H371" s="124"/>
    </row>
    <row r="372" spans="1:8" s="20" customFormat="1">
      <c r="A372" s="4">
        <v>5</v>
      </c>
      <c r="B372" s="121" t="s">
        <v>10</v>
      </c>
      <c r="C372" s="122"/>
      <c r="D372" s="5">
        <f t="shared" ref="D372:E373" si="39">D373</f>
        <v>150000</v>
      </c>
      <c r="E372" s="5">
        <f t="shared" si="39"/>
        <v>75000</v>
      </c>
      <c r="F372" s="5">
        <f>F373</f>
        <v>101000</v>
      </c>
      <c r="G372" s="123"/>
      <c r="H372" s="241">
        <f t="shared" ref="H372:H374" si="40">F372/E372*100</f>
        <v>134.66666666666666</v>
      </c>
    </row>
    <row r="373" spans="1:8" s="20" customFormat="1">
      <c r="A373" s="4">
        <v>51</v>
      </c>
      <c r="B373" s="121" t="s">
        <v>188</v>
      </c>
      <c r="C373" s="122"/>
      <c r="D373" s="5">
        <f t="shared" si="39"/>
        <v>150000</v>
      </c>
      <c r="E373" s="5">
        <f t="shared" si="39"/>
        <v>75000</v>
      </c>
      <c r="F373" s="5">
        <f>F374</f>
        <v>101000</v>
      </c>
      <c r="G373" s="123"/>
      <c r="H373" s="241">
        <f t="shared" si="40"/>
        <v>134.66666666666666</v>
      </c>
    </row>
    <row r="374" spans="1:8" s="20" customFormat="1">
      <c r="A374" s="4">
        <v>512</v>
      </c>
      <c r="B374" s="121" t="s">
        <v>189</v>
      </c>
      <c r="C374" s="122"/>
      <c r="D374" s="5">
        <v>150000</v>
      </c>
      <c r="E374" s="5">
        <v>75000</v>
      </c>
      <c r="F374" s="5">
        <f>F375</f>
        <v>101000</v>
      </c>
      <c r="G374" s="123"/>
      <c r="H374" s="241">
        <f t="shared" si="40"/>
        <v>134.66666666666666</v>
      </c>
    </row>
    <row r="375" spans="1:8">
      <c r="A375" s="6">
        <v>5121</v>
      </c>
      <c r="B375" s="125" t="s">
        <v>190</v>
      </c>
      <c r="C375" s="124"/>
      <c r="D375" s="7"/>
      <c r="E375" s="7"/>
      <c r="F375" s="7">
        <v>101000</v>
      </c>
      <c r="G375" s="123"/>
      <c r="H375" s="124"/>
    </row>
    <row r="376" spans="1:8" s="182" customFormat="1">
      <c r="A376" s="6"/>
      <c r="B376" s="188"/>
      <c r="C376" s="187"/>
      <c r="D376" s="7"/>
      <c r="E376" s="7"/>
      <c r="F376" s="7"/>
      <c r="G376" s="186"/>
      <c r="H376" s="187"/>
    </row>
    <row r="377" spans="1:8" s="182" customFormat="1">
      <c r="A377" s="22"/>
      <c r="B377" s="190"/>
      <c r="C377" s="187"/>
      <c r="D377" s="5"/>
      <c r="E377" s="5"/>
      <c r="F377" s="30"/>
      <c r="G377" s="186"/>
      <c r="H377" s="187"/>
    </row>
    <row r="378" spans="1:8">
      <c r="A378" s="4"/>
      <c r="B378" s="252" t="s">
        <v>212</v>
      </c>
      <c r="C378" s="255"/>
      <c r="D378" s="5">
        <f>D379</f>
        <v>452000</v>
      </c>
      <c r="E378" s="5">
        <f>E379</f>
        <v>226000</v>
      </c>
      <c r="F378" s="5">
        <f>F379</f>
        <v>138858.98000000001</v>
      </c>
      <c r="G378" s="254">
        <f t="shared" si="37"/>
        <v>61.442026548672565</v>
      </c>
      <c r="H378" s="255"/>
    </row>
    <row r="379" spans="1:8">
      <c r="A379" s="4">
        <v>3</v>
      </c>
      <c r="B379" s="252" t="s">
        <v>6</v>
      </c>
      <c r="C379" s="253"/>
      <c r="D379" s="5">
        <f>D380+D384</f>
        <v>452000</v>
      </c>
      <c r="E379" s="5">
        <f>E380+E384</f>
        <v>226000</v>
      </c>
      <c r="F379" s="5">
        <f>F380+F384</f>
        <v>138858.98000000001</v>
      </c>
      <c r="G379" s="254">
        <f t="shared" si="37"/>
        <v>61.442026548672565</v>
      </c>
      <c r="H379" s="255"/>
    </row>
    <row r="380" spans="1:8">
      <c r="A380" s="4">
        <v>37</v>
      </c>
      <c r="B380" s="252" t="s">
        <v>154</v>
      </c>
      <c r="C380" s="253"/>
      <c r="D380" s="5">
        <f t="shared" ref="D380:F380" si="41">D381</f>
        <v>443000</v>
      </c>
      <c r="E380" s="5">
        <f t="shared" si="41"/>
        <v>221500</v>
      </c>
      <c r="F380" s="5">
        <f t="shared" si="41"/>
        <v>138858.98000000001</v>
      </c>
      <c r="G380" s="254">
        <f t="shared" si="37"/>
        <v>62.690284424379236</v>
      </c>
      <c r="H380" s="255"/>
    </row>
    <row r="381" spans="1:8">
      <c r="A381" s="4">
        <v>372</v>
      </c>
      <c r="B381" s="252" t="s">
        <v>144</v>
      </c>
      <c r="C381" s="253"/>
      <c r="D381" s="5">
        <v>443000</v>
      </c>
      <c r="E381" s="5">
        <v>221500</v>
      </c>
      <c r="F381" s="5">
        <f>F383+F382</f>
        <v>138858.98000000001</v>
      </c>
      <c r="G381" s="254">
        <f t="shared" si="37"/>
        <v>62.690284424379236</v>
      </c>
      <c r="H381" s="255"/>
    </row>
    <row r="382" spans="1:8" s="49" customFormat="1">
      <c r="A382" s="45">
        <v>3721</v>
      </c>
      <c r="B382" s="44" t="s">
        <v>111</v>
      </c>
      <c r="C382" s="46"/>
      <c r="D382" s="47"/>
      <c r="E382" s="47"/>
      <c r="F382" s="47">
        <v>42318.98</v>
      </c>
      <c r="G382" s="48"/>
      <c r="H382" s="46"/>
    </row>
    <row r="383" spans="1:8">
      <c r="A383" s="24">
        <v>3722</v>
      </c>
      <c r="B383" s="260" t="s">
        <v>112</v>
      </c>
      <c r="C383" s="261"/>
      <c r="D383" s="25"/>
      <c r="E383" s="25"/>
      <c r="F383" s="25">
        <v>96540</v>
      </c>
      <c r="G383" s="254"/>
      <c r="H383" s="255"/>
    </row>
    <row r="384" spans="1:8">
      <c r="A384" s="4">
        <v>38</v>
      </c>
      <c r="B384" s="252" t="s">
        <v>113</v>
      </c>
      <c r="C384" s="253"/>
      <c r="D384" s="5">
        <f t="shared" ref="D384:F384" si="42">D385</f>
        <v>9000</v>
      </c>
      <c r="E384" s="5">
        <f t="shared" si="42"/>
        <v>4500</v>
      </c>
      <c r="F384" s="5">
        <f t="shared" si="42"/>
        <v>0</v>
      </c>
      <c r="G384" s="254">
        <f t="shared" ref="G384:G385" si="43">F384/E384*100</f>
        <v>0</v>
      </c>
      <c r="H384" s="255"/>
    </row>
    <row r="385" spans="1:8">
      <c r="A385" s="4">
        <v>381</v>
      </c>
      <c r="B385" s="252" t="s">
        <v>114</v>
      </c>
      <c r="C385" s="253"/>
      <c r="D385" s="5">
        <v>9000</v>
      </c>
      <c r="E385" s="5">
        <v>4500</v>
      </c>
      <c r="F385" s="5">
        <f>F386</f>
        <v>0</v>
      </c>
      <c r="G385" s="254">
        <f t="shared" si="43"/>
        <v>0</v>
      </c>
      <c r="H385" s="255"/>
    </row>
    <row r="386" spans="1:8">
      <c r="A386" s="24">
        <v>3811</v>
      </c>
      <c r="B386" s="270" t="s">
        <v>115</v>
      </c>
      <c r="C386" s="261"/>
      <c r="D386" s="25"/>
      <c r="E386" s="25"/>
      <c r="F386" s="25"/>
      <c r="G386" s="254"/>
      <c r="H386" s="255"/>
    </row>
    <row r="387" spans="1:8" s="182" customFormat="1">
      <c r="A387" s="24"/>
      <c r="B387" s="189"/>
      <c r="C387" s="185"/>
      <c r="D387" s="25"/>
      <c r="E387" s="25"/>
      <c r="F387" s="25"/>
      <c r="G387" s="186"/>
      <c r="H387" s="187"/>
    </row>
    <row r="388" spans="1:8">
      <c r="A388" s="3"/>
      <c r="B388" s="71"/>
      <c r="C388" s="72"/>
      <c r="D388" s="3"/>
      <c r="E388" s="3"/>
      <c r="F388" s="3"/>
      <c r="G388" s="71"/>
      <c r="H388" s="72"/>
    </row>
    <row r="389" spans="1:8" s="182" customFormat="1" ht="30">
      <c r="A389" s="1" t="s">
        <v>135</v>
      </c>
      <c r="B389" s="248" t="s">
        <v>136</v>
      </c>
      <c r="C389" s="249"/>
      <c r="D389" s="2" t="s">
        <v>299</v>
      </c>
      <c r="E389" s="2" t="s">
        <v>277</v>
      </c>
      <c r="F389" s="2" t="s">
        <v>278</v>
      </c>
      <c r="G389" s="248" t="s">
        <v>137</v>
      </c>
      <c r="H389" s="249"/>
    </row>
    <row r="390" spans="1:8" s="182" customFormat="1">
      <c r="A390" s="3">
        <v>1</v>
      </c>
      <c r="B390" s="250">
        <v>2</v>
      </c>
      <c r="C390" s="251"/>
      <c r="D390" s="3">
        <v>3</v>
      </c>
      <c r="E390" s="3">
        <v>4</v>
      </c>
      <c r="F390" s="3">
        <v>5</v>
      </c>
      <c r="G390" s="250">
        <v>6</v>
      </c>
      <c r="H390" s="251"/>
    </row>
    <row r="391" spans="1:8" s="182" customFormat="1">
      <c r="A391" s="22"/>
      <c r="B391" s="258"/>
      <c r="C391" s="255"/>
      <c r="D391" s="23"/>
      <c r="E391" s="23"/>
      <c r="F391" s="23"/>
      <c r="G391" s="254"/>
      <c r="H391" s="255"/>
    </row>
    <row r="392" spans="1:8">
      <c r="A392" s="4"/>
      <c r="B392" s="252" t="s">
        <v>213</v>
      </c>
      <c r="C392" s="253"/>
      <c r="D392" s="5">
        <f>D393+D397</f>
        <v>144000</v>
      </c>
      <c r="E392" s="5">
        <f>E393+E397</f>
        <v>72000</v>
      </c>
      <c r="F392" s="5">
        <f>F393+F397</f>
        <v>19000</v>
      </c>
      <c r="G392" s="254">
        <f t="shared" ref="G392:G394" si="44">F392/E392*100</f>
        <v>26.388888888888889</v>
      </c>
      <c r="H392" s="255"/>
    </row>
    <row r="393" spans="1:8">
      <c r="A393" s="4">
        <v>3</v>
      </c>
      <c r="B393" s="252" t="s">
        <v>6</v>
      </c>
      <c r="C393" s="255"/>
      <c r="D393" s="5">
        <f t="shared" ref="D393:F394" si="45">D394</f>
        <v>134000</v>
      </c>
      <c r="E393" s="5">
        <f t="shared" si="45"/>
        <v>67000</v>
      </c>
      <c r="F393" s="5">
        <f t="shared" si="45"/>
        <v>19000</v>
      </c>
      <c r="G393" s="254">
        <f t="shared" si="44"/>
        <v>28.35820895522388</v>
      </c>
      <c r="H393" s="255"/>
    </row>
    <row r="394" spans="1:8">
      <c r="A394" s="4">
        <v>38</v>
      </c>
      <c r="B394" s="252" t="s">
        <v>113</v>
      </c>
      <c r="C394" s="255"/>
      <c r="D394" s="5">
        <f t="shared" si="45"/>
        <v>134000</v>
      </c>
      <c r="E394" s="5">
        <f t="shared" si="45"/>
        <v>67000</v>
      </c>
      <c r="F394" s="5">
        <f t="shared" si="45"/>
        <v>19000</v>
      </c>
      <c r="G394" s="254">
        <f t="shared" si="44"/>
        <v>28.35820895522388</v>
      </c>
      <c r="H394" s="255"/>
    </row>
    <row r="395" spans="1:8">
      <c r="A395" s="4">
        <v>381</v>
      </c>
      <c r="B395" s="252" t="s">
        <v>114</v>
      </c>
      <c r="C395" s="255"/>
      <c r="D395" s="5">
        <v>134000</v>
      </c>
      <c r="E395" s="5">
        <v>67000</v>
      </c>
      <c r="F395" s="5">
        <f>F396</f>
        <v>19000</v>
      </c>
      <c r="G395" s="254">
        <f>F395/E395*100</f>
        <v>28.35820895522388</v>
      </c>
      <c r="H395" s="255"/>
    </row>
    <row r="396" spans="1:8">
      <c r="A396" s="24">
        <v>3811</v>
      </c>
      <c r="B396" s="260" t="s">
        <v>115</v>
      </c>
      <c r="C396" s="261"/>
      <c r="D396" s="25"/>
      <c r="E396" s="25"/>
      <c r="F396" s="25">
        <v>19000</v>
      </c>
      <c r="G396" s="254"/>
      <c r="H396" s="255"/>
    </row>
    <row r="397" spans="1:8">
      <c r="A397" s="4">
        <v>4</v>
      </c>
      <c r="B397" s="252" t="s">
        <v>7</v>
      </c>
      <c r="C397" s="253"/>
      <c r="D397" s="5">
        <f t="shared" ref="D397:F398" si="46">D398</f>
        <v>10000</v>
      </c>
      <c r="E397" s="5">
        <f t="shared" si="46"/>
        <v>5000</v>
      </c>
      <c r="F397" s="5">
        <f t="shared" si="46"/>
        <v>0</v>
      </c>
      <c r="G397" s="254">
        <f t="shared" ref="G397:G399" si="47">F397/E397*100</f>
        <v>0</v>
      </c>
      <c r="H397" s="255"/>
    </row>
    <row r="398" spans="1:8">
      <c r="A398" s="4">
        <v>42</v>
      </c>
      <c r="B398" s="252" t="s">
        <v>141</v>
      </c>
      <c r="C398" s="253"/>
      <c r="D398" s="5">
        <f t="shared" si="46"/>
        <v>10000</v>
      </c>
      <c r="E398" s="5">
        <f t="shared" si="46"/>
        <v>5000</v>
      </c>
      <c r="F398" s="5">
        <f t="shared" si="46"/>
        <v>0</v>
      </c>
      <c r="G398" s="254">
        <f t="shared" si="47"/>
        <v>0</v>
      </c>
      <c r="H398" s="255"/>
    </row>
    <row r="399" spans="1:8">
      <c r="A399" s="4">
        <v>422</v>
      </c>
      <c r="B399" s="252" t="s">
        <v>121</v>
      </c>
      <c r="C399" s="255"/>
      <c r="D399" s="5">
        <v>10000</v>
      </c>
      <c r="E399" s="5">
        <v>5000</v>
      </c>
      <c r="F399" s="5">
        <f>F400</f>
        <v>0</v>
      </c>
      <c r="G399" s="254">
        <f t="shared" si="47"/>
        <v>0</v>
      </c>
      <c r="H399" s="255"/>
    </row>
    <row r="400" spans="1:8">
      <c r="A400" s="22">
        <v>4227</v>
      </c>
      <c r="B400" s="269" t="s">
        <v>123</v>
      </c>
      <c r="C400" s="255"/>
      <c r="D400" s="5"/>
      <c r="E400" s="5"/>
      <c r="F400" s="30">
        <v>0</v>
      </c>
      <c r="G400" s="254"/>
      <c r="H400" s="255"/>
    </row>
    <row r="401" spans="1:8">
      <c r="A401" s="24"/>
      <c r="B401" s="55"/>
      <c r="C401" s="57"/>
      <c r="D401" s="25"/>
      <c r="E401" s="25"/>
      <c r="F401" s="25"/>
      <c r="G401" s="58"/>
      <c r="H401" s="56"/>
    </row>
    <row r="402" spans="1:8">
      <c r="A402" s="4"/>
      <c r="B402" s="252" t="s">
        <v>214</v>
      </c>
      <c r="C402" s="253"/>
      <c r="D402" s="5">
        <f>D403</f>
        <v>708000</v>
      </c>
      <c r="E402" s="5">
        <f>E403</f>
        <v>354000</v>
      </c>
      <c r="F402" s="5">
        <f>F403</f>
        <v>29000</v>
      </c>
      <c r="G402" s="254">
        <f t="shared" ref="G402:G405" si="48">F402/E402*100</f>
        <v>8.1920903954802249</v>
      </c>
      <c r="H402" s="255"/>
    </row>
    <row r="403" spans="1:8">
      <c r="A403" s="4">
        <v>3</v>
      </c>
      <c r="B403" s="252" t="s">
        <v>6</v>
      </c>
      <c r="C403" s="253"/>
      <c r="D403" s="5">
        <f t="shared" ref="D403:F404" si="49">D404</f>
        <v>708000</v>
      </c>
      <c r="E403" s="5">
        <f t="shared" si="49"/>
        <v>354000</v>
      </c>
      <c r="F403" s="5">
        <f t="shared" si="49"/>
        <v>29000</v>
      </c>
      <c r="G403" s="254">
        <f t="shared" si="48"/>
        <v>8.1920903954802249</v>
      </c>
      <c r="H403" s="255"/>
    </row>
    <row r="404" spans="1:8">
      <c r="A404" s="4">
        <v>38</v>
      </c>
      <c r="B404" s="252" t="s">
        <v>113</v>
      </c>
      <c r="C404" s="253"/>
      <c r="D404" s="5">
        <f t="shared" si="49"/>
        <v>708000</v>
      </c>
      <c r="E404" s="5">
        <f t="shared" si="49"/>
        <v>354000</v>
      </c>
      <c r="F404" s="5">
        <f t="shared" si="49"/>
        <v>29000</v>
      </c>
      <c r="G404" s="254">
        <f t="shared" si="48"/>
        <v>8.1920903954802249</v>
      </c>
      <c r="H404" s="255"/>
    </row>
    <row r="405" spans="1:8">
      <c r="A405" s="4">
        <v>381</v>
      </c>
      <c r="B405" s="252" t="s">
        <v>114</v>
      </c>
      <c r="C405" s="253"/>
      <c r="D405" s="5">
        <v>708000</v>
      </c>
      <c r="E405" s="5">
        <v>354000</v>
      </c>
      <c r="F405" s="5">
        <f>F406</f>
        <v>29000</v>
      </c>
      <c r="G405" s="254">
        <f t="shared" si="48"/>
        <v>8.1920903954802249</v>
      </c>
      <c r="H405" s="255"/>
    </row>
    <row r="406" spans="1:8">
      <c r="A406" s="6">
        <v>3811</v>
      </c>
      <c r="B406" s="256" t="s">
        <v>115</v>
      </c>
      <c r="C406" s="255"/>
      <c r="D406" s="7"/>
      <c r="E406" s="7"/>
      <c r="F406" s="7">
        <v>29000</v>
      </c>
      <c r="G406" s="254"/>
      <c r="H406" s="255"/>
    </row>
    <row r="407" spans="1:8">
      <c r="A407" s="6"/>
      <c r="B407" s="125"/>
      <c r="C407" s="124"/>
      <c r="D407" s="7"/>
      <c r="E407" s="7"/>
      <c r="F407" s="7"/>
      <c r="G407" s="123"/>
      <c r="H407" s="124"/>
    </row>
    <row r="408" spans="1:8">
      <c r="A408" s="6"/>
      <c r="B408" s="125"/>
      <c r="C408" s="124"/>
      <c r="D408" s="7"/>
      <c r="E408" s="7"/>
      <c r="F408" s="7"/>
      <c r="G408" s="123"/>
      <c r="H408" s="124"/>
    </row>
    <row r="409" spans="1:8">
      <c r="A409" s="22"/>
      <c r="B409" s="258"/>
      <c r="C409" s="255"/>
      <c r="D409" s="23"/>
      <c r="E409" s="23"/>
      <c r="F409" s="23"/>
      <c r="G409" s="254"/>
      <c r="H409" s="255"/>
    </row>
    <row r="410" spans="1:8">
      <c r="A410" s="4"/>
      <c r="B410" s="252" t="s">
        <v>215</v>
      </c>
      <c r="C410" s="255"/>
      <c r="D410" s="5">
        <f>D411</f>
        <v>2660000</v>
      </c>
      <c r="E410" s="5">
        <f>E411</f>
        <v>1330000</v>
      </c>
      <c r="F410" s="5">
        <f>F411</f>
        <v>256666.47999999998</v>
      </c>
      <c r="G410" s="254">
        <f>F410/E410*100</f>
        <v>19.298231578947366</v>
      </c>
      <c r="H410" s="255"/>
    </row>
    <row r="411" spans="1:8">
      <c r="A411" s="4"/>
      <c r="B411" s="252" t="s">
        <v>216</v>
      </c>
      <c r="C411" s="255"/>
      <c r="D411" s="5">
        <f>D412+D432</f>
        <v>2660000</v>
      </c>
      <c r="E411" s="5">
        <f>E412+E432</f>
        <v>1330000</v>
      </c>
      <c r="F411" s="5">
        <f>F412+F432</f>
        <v>256666.47999999998</v>
      </c>
      <c r="G411" s="254">
        <f t="shared" ref="G411:G417" si="50">F411/E411*100</f>
        <v>19.298231578947366</v>
      </c>
      <c r="H411" s="255"/>
    </row>
    <row r="412" spans="1:8">
      <c r="A412" s="4">
        <v>3</v>
      </c>
      <c r="B412" s="252" t="s">
        <v>6</v>
      </c>
      <c r="C412" s="253"/>
      <c r="D412" s="5">
        <f>+D413+D427</f>
        <v>660000</v>
      </c>
      <c r="E412" s="5">
        <f>+E413+E427</f>
        <v>330000</v>
      </c>
      <c r="F412" s="5">
        <f>+F413+F427+F424</f>
        <v>138820.59</v>
      </c>
      <c r="G412" s="254">
        <f t="shared" ref="G412" si="51">F412/E412*100</f>
        <v>42.066845454545451</v>
      </c>
      <c r="H412" s="255"/>
    </row>
    <row r="413" spans="1:8">
      <c r="A413" s="4">
        <v>32</v>
      </c>
      <c r="B413" s="252" t="s">
        <v>75</v>
      </c>
      <c r="C413" s="255"/>
      <c r="D413" s="5">
        <f>+D414+D417</f>
        <v>628000</v>
      </c>
      <c r="E413" s="5">
        <f>+E414+E417</f>
        <v>314000</v>
      </c>
      <c r="F413" s="5">
        <f>+F414+F417</f>
        <v>122823.61</v>
      </c>
      <c r="G413" s="254">
        <f t="shared" ref="G413" si="52">F413/E413*100</f>
        <v>39.115799363057327</v>
      </c>
      <c r="H413" s="255"/>
    </row>
    <row r="414" spans="1:8">
      <c r="A414" s="4">
        <v>322</v>
      </c>
      <c r="B414" s="252" t="s">
        <v>81</v>
      </c>
      <c r="C414" s="255"/>
      <c r="D414" s="5">
        <v>101000</v>
      </c>
      <c r="E414" s="5">
        <v>50500</v>
      </c>
      <c r="F414" s="5">
        <f>F415+F416</f>
        <v>26799.48</v>
      </c>
      <c r="G414" s="254">
        <f t="shared" si="50"/>
        <v>53.068277227722774</v>
      </c>
      <c r="H414" s="255"/>
    </row>
    <row r="415" spans="1:8">
      <c r="A415" s="24">
        <v>3223</v>
      </c>
      <c r="B415" s="260" t="s">
        <v>83</v>
      </c>
      <c r="C415" s="261"/>
      <c r="D415" s="25"/>
      <c r="E415" s="25"/>
      <c r="F415" s="25">
        <v>24913.53</v>
      </c>
      <c r="G415" s="254"/>
      <c r="H415" s="255"/>
    </row>
    <row r="416" spans="1:8">
      <c r="A416" s="24">
        <v>3224</v>
      </c>
      <c r="B416" s="142" t="s">
        <v>263</v>
      </c>
      <c r="C416" s="130"/>
      <c r="D416" s="25"/>
      <c r="E416" s="25"/>
      <c r="F416" s="25">
        <v>1885.95</v>
      </c>
      <c r="G416" s="131"/>
      <c r="H416" s="132"/>
    </row>
    <row r="417" spans="1:8">
      <c r="A417" s="4">
        <v>323</v>
      </c>
      <c r="B417" s="252" t="s">
        <v>87</v>
      </c>
      <c r="C417" s="255"/>
      <c r="D417" s="5">
        <v>527000</v>
      </c>
      <c r="E417" s="5">
        <v>263500</v>
      </c>
      <c r="F417" s="5">
        <f>F419+F418+F420</f>
        <v>96024.13</v>
      </c>
      <c r="G417" s="254">
        <f t="shared" si="50"/>
        <v>36.441795066413661</v>
      </c>
      <c r="H417" s="255"/>
    </row>
    <row r="418" spans="1:8">
      <c r="A418" s="6">
        <v>3232</v>
      </c>
      <c r="B418" s="256" t="s">
        <v>89</v>
      </c>
      <c r="C418" s="255"/>
      <c r="D418" s="5"/>
      <c r="E418" s="5"/>
      <c r="F418" s="29">
        <v>40814.68</v>
      </c>
      <c r="G418" s="254"/>
      <c r="H418" s="255"/>
    </row>
    <row r="419" spans="1:8">
      <c r="A419" s="6">
        <v>3234</v>
      </c>
      <c r="B419" s="256" t="s">
        <v>91</v>
      </c>
      <c r="C419" s="255"/>
      <c r="D419" s="5"/>
      <c r="E419" s="5"/>
      <c r="F419" s="29">
        <v>37338.660000000003</v>
      </c>
      <c r="G419" s="254"/>
      <c r="H419" s="255"/>
    </row>
    <row r="420" spans="1:8">
      <c r="A420" s="24">
        <v>3236</v>
      </c>
      <c r="B420" s="61" t="s">
        <v>92</v>
      </c>
      <c r="C420" s="57"/>
      <c r="D420" s="25"/>
      <c r="E420" s="25"/>
      <c r="F420" s="25">
        <v>17870.79</v>
      </c>
      <c r="G420" s="58"/>
      <c r="H420" s="56"/>
    </row>
    <row r="421" spans="1:8" s="182" customFormat="1" ht="30">
      <c r="A421" s="1" t="s">
        <v>135</v>
      </c>
      <c r="B421" s="248" t="s">
        <v>136</v>
      </c>
      <c r="C421" s="249"/>
      <c r="D421" s="2" t="s">
        <v>297</v>
      </c>
      <c r="E421" s="2" t="s">
        <v>277</v>
      </c>
      <c r="F421" s="2" t="s">
        <v>278</v>
      </c>
      <c r="G421" s="248" t="s">
        <v>137</v>
      </c>
      <c r="H421" s="249"/>
    </row>
    <row r="422" spans="1:8" s="182" customFormat="1">
      <c r="A422" s="3">
        <v>1</v>
      </c>
      <c r="B422" s="250">
        <v>2</v>
      </c>
      <c r="C422" s="251"/>
      <c r="D422" s="3">
        <v>3</v>
      </c>
      <c r="E422" s="3">
        <v>4</v>
      </c>
      <c r="F422" s="3">
        <v>5</v>
      </c>
      <c r="G422" s="250">
        <v>6</v>
      </c>
      <c r="H422" s="251"/>
    </row>
    <row r="423" spans="1:8" s="20" customFormat="1">
      <c r="A423" s="4"/>
      <c r="B423" s="183"/>
      <c r="C423" s="184"/>
      <c r="D423" s="5"/>
      <c r="E423" s="5"/>
      <c r="F423" s="5"/>
      <c r="G423" s="186"/>
      <c r="H423" s="184"/>
    </row>
    <row r="424" spans="1:8" s="20" customFormat="1">
      <c r="A424" s="4">
        <v>35</v>
      </c>
      <c r="B424" s="226" t="s">
        <v>167</v>
      </c>
      <c r="C424" s="228"/>
      <c r="D424" s="5">
        <f>D425</f>
        <v>0</v>
      </c>
      <c r="E424" s="5">
        <f>E425</f>
        <v>0</v>
      </c>
      <c r="F424" s="5">
        <f>F425</f>
        <v>2667.53</v>
      </c>
      <c r="G424" s="227"/>
      <c r="H424" s="241">
        <v>0</v>
      </c>
    </row>
    <row r="425" spans="1:8" s="20" customFormat="1">
      <c r="A425" s="4">
        <v>352</v>
      </c>
      <c r="B425" s="226" t="s">
        <v>313</v>
      </c>
      <c r="C425" s="228"/>
      <c r="D425" s="5">
        <v>0</v>
      </c>
      <c r="E425" s="5">
        <v>0</v>
      </c>
      <c r="F425" s="5">
        <f>F426</f>
        <v>2667.53</v>
      </c>
      <c r="G425" s="227"/>
      <c r="H425" s="241">
        <v>0</v>
      </c>
    </row>
    <row r="426" spans="1:8" s="118" customFormat="1">
      <c r="A426" s="113">
        <v>3523</v>
      </c>
      <c r="B426" s="238" t="s">
        <v>314</v>
      </c>
      <c r="C426" s="115"/>
      <c r="D426" s="116"/>
      <c r="E426" s="116"/>
      <c r="F426" s="116">
        <v>2667.53</v>
      </c>
      <c r="G426" s="117"/>
      <c r="H426" s="115"/>
    </row>
    <row r="427" spans="1:8" s="20" customFormat="1">
      <c r="A427" s="4">
        <v>36</v>
      </c>
      <c r="B427" s="73" t="s">
        <v>143</v>
      </c>
      <c r="C427" s="74"/>
      <c r="D427" s="5">
        <f>D428</f>
        <v>32000</v>
      </c>
      <c r="E427" s="5">
        <f>E428</f>
        <v>16000</v>
      </c>
      <c r="F427" s="5">
        <f>F428</f>
        <v>13329.45</v>
      </c>
      <c r="G427" s="75"/>
      <c r="H427" s="74">
        <f>F427/E427*100</f>
        <v>83.30906250000001</v>
      </c>
    </row>
    <row r="428" spans="1:8" s="20" customFormat="1">
      <c r="A428" s="4">
        <v>363</v>
      </c>
      <c r="B428" s="73" t="s">
        <v>107</v>
      </c>
      <c r="C428" s="74"/>
      <c r="D428" s="5">
        <v>32000</v>
      </c>
      <c r="E428" s="5">
        <v>16000</v>
      </c>
      <c r="F428" s="5">
        <f>F429</f>
        <v>13329.45</v>
      </c>
      <c r="G428" s="75"/>
      <c r="H428" s="129">
        <f>F428/E428*100</f>
        <v>83.30906250000001</v>
      </c>
    </row>
    <row r="429" spans="1:8" s="118" customFormat="1">
      <c r="A429" s="113">
        <v>3631</v>
      </c>
      <c r="B429" s="114" t="s">
        <v>108</v>
      </c>
      <c r="C429" s="115"/>
      <c r="D429" s="116"/>
      <c r="E429" s="116"/>
      <c r="F429" s="116">
        <v>13329.45</v>
      </c>
      <c r="G429" s="117"/>
      <c r="H429" s="115"/>
    </row>
    <row r="430" spans="1:8" s="118" customFormat="1">
      <c r="A430" s="113"/>
      <c r="B430" s="114"/>
      <c r="C430" s="115"/>
      <c r="D430" s="116"/>
      <c r="E430" s="116"/>
      <c r="F430" s="116"/>
      <c r="G430" s="117"/>
      <c r="H430" s="115"/>
    </row>
    <row r="431" spans="1:8" s="118" customFormat="1">
      <c r="A431" s="113"/>
      <c r="B431" s="114"/>
      <c r="C431" s="115"/>
      <c r="D431" s="116"/>
      <c r="E431" s="116"/>
      <c r="F431" s="116"/>
      <c r="G431" s="117"/>
      <c r="H431" s="115"/>
    </row>
    <row r="432" spans="1:8">
      <c r="A432" s="4">
        <v>4</v>
      </c>
      <c r="B432" s="252" t="s">
        <v>7</v>
      </c>
      <c r="C432" s="255"/>
      <c r="D432" s="5">
        <f t="shared" ref="D432:F433" si="53">D433</f>
        <v>2000000</v>
      </c>
      <c r="E432" s="5">
        <f t="shared" si="53"/>
        <v>1000000</v>
      </c>
      <c r="F432" s="5">
        <f t="shared" si="53"/>
        <v>117845.89</v>
      </c>
      <c r="G432" s="254">
        <f t="shared" ref="G432:G434" si="54">F432/E432*100</f>
        <v>11.784588999999999</v>
      </c>
      <c r="H432" s="255"/>
    </row>
    <row r="433" spans="1:8">
      <c r="A433" s="4">
        <v>42</v>
      </c>
      <c r="B433" s="252" t="s">
        <v>141</v>
      </c>
      <c r="C433" s="255"/>
      <c r="D433" s="5">
        <f t="shared" si="53"/>
        <v>2000000</v>
      </c>
      <c r="E433" s="5">
        <f t="shared" si="53"/>
        <v>1000000</v>
      </c>
      <c r="F433" s="5">
        <f t="shared" si="53"/>
        <v>117845.89</v>
      </c>
      <c r="G433" s="254">
        <f t="shared" si="54"/>
        <v>11.784588999999999</v>
      </c>
      <c r="H433" s="255"/>
    </row>
    <row r="434" spans="1:8">
      <c r="A434" s="4">
        <v>421</v>
      </c>
      <c r="B434" s="252" t="s">
        <v>119</v>
      </c>
      <c r="C434" s="253"/>
      <c r="D434" s="5">
        <v>2000000</v>
      </c>
      <c r="E434" s="5">
        <v>1000000</v>
      </c>
      <c r="F434" s="5">
        <f>F435+F436</f>
        <v>117845.89</v>
      </c>
      <c r="G434" s="254">
        <f t="shared" si="54"/>
        <v>11.784588999999999</v>
      </c>
      <c r="H434" s="255"/>
    </row>
    <row r="435" spans="1:8">
      <c r="A435" s="24">
        <v>4213</v>
      </c>
      <c r="B435" s="260" t="s">
        <v>156</v>
      </c>
      <c r="C435" s="261"/>
      <c r="D435" s="25"/>
      <c r="E435" s="25"/>
      <c r="F435" s="25">
        <v>17250</v>
      </c>
      <c r="G435" s="254"/>
      <c r="H435" s="255"/>
    </row>
    <row r="436" spans="1:8">
      <c r="A436" s="24">
        <v>4214</v>
      </c>
      <c r="B436" s="142" t="s">
        <v>186</v>
      </c>
      <c r="C436" s="130"/>
      <c r="D436" s="25"/>
      <c r="E436" s="25"/>
      <c r="F436" s="25">
        <v>100595.89</v>
      </c>
      <c r="G436" s="131"/>
      <c r="H436" s="132"/>
    </row>
    <row r="437" spans="1:8">
      <c r="A437" s="24"/>
      <c r="B437" s="77"/>
      <c r="C437" s="78"/>
      <c r="D437" s="25"/>
      <c r="E437" s="25"/>
      <c r="F437" s="25"/>
      <c r="G437" s="75"/>
      <c r="H437" s="76"/>
    </row>
    <row r="438" spans="1:8">
      <c r="A438" s="35"/>
      <c r="B438" s="36"/>
      <c r="C438" s="36"/>
      <c r="D438" s="37"/>
      <c r="E438" s="37"/>
      <c r="F438" s="37"/>
      <c r="G438" s="27"/>
      <c r="H438" s="26"/>
    </row>
    <row r="439" spans="1:8">
      <c r="A439" s="35"/>
      <c r="B439" s="36"/>
      <c r="C439" s="36"/>
      <c r="D439" s="37"/>
      <c r="E439" s="37"/>
      <c r="F439" s="37"/>
      <c r="G439" s="27"/>
      <c r="H439" s="26"/>
    </row>
    <row r="440" spans="1:8">
      <c r="A440" s="35"/>
      <c r="B440" s="36"/>
      <c r="C440" s="36"/>
      <c r="D440" s="37"/>
      <c r="E440" s="37"/>
      <c r="F440" s="37"/>
      <c r="G440" s="27"/>
      <c r="H440" s="26"/>
    </row>
    <row r="441" spans="1:8">
      <c r="A441" s="35"/>
      <c r="B441" s="36"/>
      <c r="C441" s="36"/>
      <c r="D441" s="37"/>
      <c r="E441" s="37"/>
      <c r="F441" s="37"/>
      <c r="G441" s="27"/>
      <c r="H441" s="26"/>
    </row>
    <row r="442" spans="1:8">
      <c r="A442" s="35"/>
      <c r="B442" s="36"/>
      <c r="C442" s="36"/>
      <c r="D442" s="37"/>
      <c r="E442" s="37"/>
      <c r="F442" s="37"/>
      <c r="G442" s="27"/>
      <c r="H442" s="26"/>
    </row>
    <row r="443" spans="1:8">
      <c r="A443" s="35"/>
      <c r="B443" s="36"/>
      <c r="C443" s="36"/>
      <c r="D443" s="37"/>
      <c r="E443" s="37"/>
      <c r="F443" s="37"/>
      <c r="G443" s="27"/>
      <c r="H443" s="26"/>
    </row>
    <row r="444" spans="1:8">
      <c r="A444" s="35"/>
      <c r="B444" s="36"/>
      <c r="C444" s="36"/>
      <c r="D444" s="37"/>
      <c r="E444" s="37"/>
      <c r="F444" s="37"/>
      <c r="G444" s="27"/>
      <c r="H444" s="26"/>
    </row>
    <row r="445" spans="1:8">
      <c r="A445" s="35"/>
      <c r="B445" s="36"/>
      <c r="C445" s="36"/>
      <c r="D445" s="37"/>
      <c r="E445" s="37"/>
      <c r="F445" s="37"/>
      <c r="G445" s="27"/>
      <c r="H445" s="26"/>
    </row>
    <row r="446" spans="1:8">
      <c r="A446" s="35"/>
      <c r="B446" s="36"/>
      <c r="C446" s="36"/>
      <c r="D446" s="37"/>
      <c r="E446" s="37"/>
      <c r="F446" s="37"/>
      <c r="G446" s="27"/>
      <c r="H446" s="26"/>
    </row>
    <row r="447" spans="1:8">
      <c r="A447" s="35"/>
      <c r="B447" s="36"/>
      <c r="C447" s="36"/>
      <c r="D447" s="37"/>
      <c r="E447" s="37"/>
      <c r="F447" s="37"/>
      <c r="G447" s="27"/>
      <c r="H447" s="26"/>
    </row>
    <row r="448" spans="1:8">
      <c r="A448" s="35"/>
      <c r="B448" s="36"/>
      <c r="C448" s="36"/>
      <c r="D448" s="37"/>
      <c r="E448" s="37"/>
      <c r="F448" s="37"/>
      <c r="G448" s="27"/>
      <c r="H448" s="26"/>
    </row>
    <row r="449" spans="1:8">
      <c r="A449" s="35"/>
      <c r="B449" s="36"/>
      <c r="C449" s="36"/>
      <c r="D449" s="37"/>
      <c r="E449" s="37"/>
      <c r="F449" s="37"/>
      <c r="G449" s="27"/>
      <c r="H449" s="26"/>
    </row>
    <row r="450" spans="1:8">
      <c r="A450" s="35"/>
      <c r="B450" s="36"/>
      <c r="C450" s="36"/>
      <c r="D450" s="37"/>
      <c r="E450" s="37"/>
      <c r="F450" s="37"/>
      <c r="G450" s="27"/>
      <c r="H450" s="26"/>
    </row>
    <row r="451" spans="1:8">
      <c r="A451" s="35"/>
      <c r="B451" s="36"/>
      <c r="C451" s="36"/>
      <c r="D451" s="37"/>
      <c r="E451" s="37"/>
      <c r="F451" s="37"/>
      <c r="G451" s="27"/>
      <c r="H451" s="26"/>
    </row>
    <row r="452" spans="1:8">
      <c r="A452" s="35"/>
      <c r="B452" s="36"/>
      <c r="C452" s="36"/>
      <c r="D452" s="37"/>
      <c r="E452" s="37"/>
      <c r="F452" s="37"/>
      <c r="G452" s="27"/>
      <c r="H452" s="26"/>
    </row>
    <row r="453" spans="1:8" s="153" customFormat="1">
      <c r="A453" s="148" t="s">
        <v>224</v>
      </c>
      <c r="B453" s="149"/>
      <c r="C453" s="150"/>
      <c r="D453" s="151"/>
      <c r="E453" s="151"/>
      <c r="F453" s="151"/>
      <c r="G453" s="152"/>
      <c r="H453" s="149"/>
    </row>
    <row r="454" spans="1:8">
      <c r="A454" s="104"/>
      <c r="B454" s="105"/>
      <c r="C454" s="105"/>
      <c r="D454" s="10"/>
      <c r="E454" s="10"/>
      <c r="F454" s="10"/>
      <c r="G454" s="27"/>
      <c r="H454" s="26"/>
    </row>
    <row r="455" spans="1:8" ht="30">
      <c r="A455" s="1" t="s">
        <v>135</v>
      </c>
      <c r="B455" s="248" t="s">
        <v>136</v>
      </c>
      <c r="C455" s="249"/>
      <c r="D455" s="2" t="s">
        <v>297</v>
      </c>
      <c r="E455" s="2" t="s">
        <v>293</v>
      </c>
      <c r="F455" s="2" t="s">
        <v>294</v>
      </c>
      <c r="G455" s="248" t="s">
        <v>137</v>
      </c>
      <c r="H455" s="249"/>
    </row>
    <row r="456" spans="1:8">
      <c r="A456" s="3">
        <v>1</v>
      </c>
      <c r="B456" s="250">
        <v>2</v>
      </c>
      <c r="C456" s="251"/>
      <c r="D456" s="3">
        <v>3</v>
      </c>
      <c r="E456" s="3">
        <v>4</v>
      </c>
      <c r="F456" s="3">
        <v>5</v>
      </c>
      <c r="G456" s="250">
        <v>6</v>
      </c>
      <c r="H456" s="251"/>
    </row>
    <row r="457" spans="1:8">
      <c r="A457" s="3"/>
      <c r="B457" s="102"/>
      <c r="C457" s="103"/>
      <c r="D457" s="3"/>
      <c r="E457" s="3"/>
      <c r="F457" s="3"/>
      <c r="G457" s="102"/>
      <c r="H457" s="103"/>
    </row>
    <row r="458" spans="1:8">
      <c r="A458" s="4"/>
      <c r="B458" s="252" t="s">
        <v>130</v>
      </c>
      <c r="C458" s="255"/>
      <c r="D458" s="5">
        <f>D459+D496+D589+D677</f>
        <v>11558000</v>
      </c>
      <c r="E458" s="5">
        <f>E459+E496+E589+E677</f>
        <v>5779000</v>
      </c>
      <c r="F458" s="5">
        <f>F459+F496+F589+F677</f>
        <v>1961534.3599999999</v>
      </c>
      <c r="G458" s="254">
        <f>F458/E458*100</f>
        <v>33.942453019553554</v>
      </c>
      <c r="H458" s="255"/>
    </row>
    <row r="459" spans="1:8">
      <c r="A459" s="4"/>
      <c r="B459" s="252" t="s">
        <v>138</v>
      </c>
      <c r="C459" s="255"/>
      <c r="D459" s="5">
        <f>D460</f>
        <v>675000</v>
      </c>
      <c r="E459" s="5">
        <f>E460</f>
        <v>337500</v>
      </c>
      <c r="F459" s="5">
        <f>F460</f>
        <v>232448.11</v>
      </c>
      <c r="G459" s="254">
        <f t="shared" ref="G459:G460" si="55">F459/E459*100</f>
        <v>68.873514074074066</v>
      </c>
      <c r="H459" s="255"/>
    </row>
    <row r="460" spans="1:8">
      <c r="A460" s="4"/>
      <c r="B460" s="252" t="s">
        <v>133</v>
      </c>
      <c r="C460" s="253"/>
      <c r="D460" s="5">
        <f>D461+D488</f>
        <v>675000</v>
      </c>
      <c r="E460" s="5">
        <f>E461+E488</f>
        <v>337500</v>
      </c>
      <c r="F460" s="5">
        <f>F461+F488</f>
        <v>232448.11</v>
      </c>
      <c r="G460" s="254">
        <f t="shared" si="55"/>
        <v>68.873514074074066</v>
      </c>
      <c r="H460" s="255"/>
    </row>
    <row r="461" spans="1:8">
      <c r="A461" s="4"/>
      <c r="B461" s="90" t="s">
        <v>145</v>
      </c>
      <c r="C461" s="91"/>
      <c r="D461" s="5">
        <f>D462+D479</f>
        <v>642000</v>
      </c>
      <c r="E461" s="5">
        <f>E462+E479</f>
        <v>321000</v>
      </c>
      <c r="F461" s="5">
        <f>F462+F479</f>
        <v>232448.11</v>
      </c>
      <c r="G461" s="88"/>
      <c r="H461" s="91">
        <f>F461/E461*100</f>
        <v>72.413741433021812</v>
      </c>
    </row>
    <row r="462" spans="1:8">
      <c r="A462" s="4"/>
      <c r="B462" s="90" t="s">
        <v>182</v>
      </c>
      <c r="C462" s="91"/>
      <c r="D462" s="5">
        <f>D463+D474</f>
        <v>542000</v>
      </c>
      <c r="E462" s="5">
        <f>E463+E474</f>
        <v>271000</v>
      </c>
      <c r="F462" s="5">
        <f t="shared" ref="D462:F463" si="56">F463</f>
        <v>163365.51999999999</v>
      </c>
      <c r="G462" s="88"/>
      <c r="H462" s="91">
        <f>F462/E462*100</f>
        <v>60.282479704797041</v>
      </c>
    </row>
    <row r="463" spans="1:8">
      <c r="A463" s="4">
        <v>3</v>
      </c>
      <c r="B463" s="252" t="s">
        <v>6</v>
      </c>
      <c r="C463" s="253"/>
      <c r="D463" s="5">
        <f t="shared" si="56"/>
        <v>442000</v>
      </c>
      <c r="E463" s="5">
        <f t="shared" si="56"/>
        <v>221000</v>
      </c>
      <c r="F463" s="5">
        <f t="shared" si="56"/>
        <v>163365.51999999999</v>
      </c>
      <c r="G463" s="254">
        <f t="shared" ref="G463:G465" si="57">F463/E463*100</f>
        <v>73.921049773755655</v>
      </c>
      <c r="H463" s="255"/>
    </row>
    <row r="464" spans="1:8">
      <c r="A464" s="4">
        <v>32</v>
      </c>
      <c r="B464" s="252" t="s">
        <v>75</v>
      </c>
      <c r="C464" s="253"/>
      <c r="D464" s="5">
        <f>D465+D467</f>
        <v>442000</v>
      </c>
      <c r="E464" s="5">
        <f>E465+E467</f>
        <v>221000</v>
      </c>
      <c r="F464" s="5">
        <f>F465+F467</f>
        <v>163365.51999999999</v>
      </c>
      <c r="G464" s="254">
        <f t="shared" si="57"/>
        <v>73.921049773755655</v>
      </c>
      <c r="H464" s="255"/>
    </row>
    <row r="465" spans="1:8">
      <c r="A465" s="4">
        <v>323</v>
      </c>
      <c r="B465" s="252" t="s">
        <v>87</v>
      </c>
      <c r="C465" s="253"/>
      <c r="D465" s="5">
        <v>45000</v>
      </c>
      <c r="E465" s="5">
        <v>22500</v>
      </c>
      <c r="F465" s="5">
        <f>F466</f>
        <v>10162.5</v>
      </c>
      <c r="G465" s="254">
        <f t="shared" si="57"/>
        <v>45.166666666666664</v>
      </c>
      <c r="H465" s="255"/>
    </row>
    <row r="466" spans="1:8">
      <c r="A466" s="6">
        <v>3233</v>
      </c>
      <c r="B466" s="256" t="s">
        <v>90</v>
      </c>
      <c r="C466" s="255"/>
      <c r="D466" s="7"/>
      <c r="E466" s="7"/>
      <c r="F466" s="7">
        <v>10162.5</v>
      </c>
      <c r="G466" s="254"/>
      <c r="H466" s="255"/>
    </row>
    <row r="467" spans="1:8">
      <c r="A467" s="4">
        <v>329</v>
      </c>
      <c r="B467" s="252" t="s">
        <v>96</v>
      </c>
      <c r="C467" s="255"/>
      <c r="D467" s="5">
        <v>397000</v>
      </c>
      <c r="E467" s="5">
        <v>198500</v>
      </c>
      <c r="F467" s="5">
        <f>F468+F469+F470+F471+F472+F473</f>
        <v>153203.01999999999</v>
      </c>
      <c r="G467" s="254">
        <f t="shared" ref="G467" si="58">F467/E467*100</f>
        <v>77.180362720403011</v>
      </c>
      <c r="H467" s="255"/>
    </row>
    <row r="468" spans="1:8">
      <c r="A468" s="24">
        <v>3291</v>
      </c>
      <c r="B468" s="260" t="s">
        <v>139</v>
      </c>
      <c r="C468" s="261"/>
      <c r="D468" s="25"/>
      <c r="E468" s="25"/>
      <c r="F468" s="25">
        <v>92628.89</v>
      </c>
      <c r="G468" s="254"/>
      <c r="H468" s="255"/>
    </row>
    <row r="469" spans="1:8">
      <c r="A469" s="22">
        <v>3292</v>
      </c>
      <c r="B469" s="258" t="s">
        <v>98</v>
      </c>
      <c r="C469" s="255"/>
      <c r="D469" s="23"/>
      <c r="E469" s="23"/>
      <c r="F469" s="23">
        <v>3152.25</v>
      </c>
      <c r="G469" s="254"/>
      <c r="H469" s="255"/>
    </row>
    <row r="470" spans="1:8">
      <c r="A470" s="24">
        <v>3293</v>
      </c>
      <c r="B470" s="260" t="s">
        <v>99</v>
      </c>
      <c r="C470" s="261"/>
      <c r="D470" s="25"/>
      <c r="E470" s="25"/>
      <c r="F470" s="25">
        <v>30273.55</v>
      </c>
      <c r="G470" s="254"/>
      <c r="H470" s="255"/>
    </row>
    <row r="471" spans="1:8">
      <c r="A471" s="33">
        <v>3294</v>
      </c>
      <c r="B471" s="275" t="s">
        <v>100</v>
      </c>
      <c r="C471" s="276"/>
      <c r="D471" s="3"/>
      <c r="E471" s="3"/>
      <c r="F471" s="34">
        <v>11500</v>
      </c>
      <c r="G471" s="277"/>
      <c r="H471" s="278"/>
    </row>
    <row r="472" spans="1:8">
      <c r="A472" s="33">
        <v>3295</v>
      </c>
      <c r="B472" s="99" t="s">
        <v>101</v>
      </c>
      <c r="C472" s="100"/>
      <c r="D472" s="3"/>
      <c r="E472" s="3"/>
      <c r="F472" s="34">
        <v>3130.49</v>
      </c>
      <c r="G472" s="97"/>
      <c r="H472" s="98"/>
    </row>
    <row r="473" spans="1:8">
      <c r="A473" s="24">
        <v>3299</v>
      </c>
      <c r="B473" s="260" t="s">
        <v>140</v>
      </c>
      <c r="C473" s="261"/>
      <c r="D473" s="25"/>
      <c r="E473" s="25"/>
      <c r="F473" s="25">
        <v>12517.84</v>
      </c>
      <c r="G473" s="277"/>
      <c r="H473" s="278"/>
    </row>
    <row r="474" spans="1:8" s="20" customFormat="1">
      <c r="A474" s="4">
        <v>4</v>
      </c>
      <c r="B474" s="160" t="s">
        <v>7</v>
      </c>
      <c r="C474" s="161"/>
      <c r="D474" s="5">
        <f t="shared" ref="D474:F475" si="59">D475</f>
        <v>100000</v>
      </c>
      <c r="E474" s="5">
        <f t="shared" si="59"/>
        <v>50000</v>
      </c>
      <c r="F474" s="5">
        <f t="shared" si="59"/>
        <v>0</v>
      </c>
      <c r="G474" s="180"/>
      <c r="H474" s="242">
        <v>0</v>
      </c>
    </row>
    <row r="475" spans="1:8" s="20" customFormat="1">
      <c r="A475" s="4">
        <v>42</v>
      </c>
      <c r="B475" s="160" t="s">
        <v>141</v>
      </c>
      <c r="C475" s="161"/>
      <c r="D475" s="5">
        <f t="shared" si="59"/>
        <v>100000</v>
      </c>
      <c r="E475" s="5">
        <f t="shared" si="59"/>
        <v>50000</v>
      </c>
      <c r="F475" s="5">
        <f t="shared" si="59"/>
        <v>0</v>
      </c>
      <c r="G475" s="180"/>
      <c r="H475" s="242">
        <v>0</v>
      </c>
    </row>
    <row r="476" spans="1:8" s="20" customFormat="1">
      <c r="A476" s="4">
        <v>423</v>
      </c>
      <c r="B476" s="160" t="s">
        <v>300</v>
      </c>
      <c r="C476" s="161"/>
      <c r="D476" s="5">
        <v>100000</v>
      </c>
      <c r="E476" s="5">
        <v>50000</v>
      </c>
      <c r="F476" s="5">
        <f>F477</f>
        <v>0</v>
      </c>
      <c r="G476" s="180"/>
      <c r="H476" s="242">
        <v>0</v>
      </c>
    </row>
    <row r="477" spans="1:8" s="203" customFormat="1">
      <c r="A477" s="197">
        <v>4231</v>
      </c>
      <c r="B477" s="198" t="s">
        <v>306</v>
      </c>
      <c r="C477" s="199"/>
      <c r="D477" s="200"/>
      <c r="E477" s="200"/>
      <c r="F477" s="200">
        <v>0</v>
      </c>
      <c r="G477" s="201"/>
      <c r="H477" s="202"/>
    </row>
    <row r="478" spans="1:8" s="20" customFormat="1">
      <c r="A478" s="4"/>
      <c r="B478" s="160"/>
      <c r="C478" s="161"/>
      <c r="D478" s="5"/>
      <c r="E478" s="5"/>
      <c r="F478" s="5"/>
      <c r="G478" s="180"/>
      <c r="H478" s="181"/>
    </row>
    <row r="479" spans="1:8">
      <c r="A479" s="4"/>
      <c r="B479" s="252" t="s">
        <v>181</v>
      </c>
      <c r="C479" s="253"/>
      <c r="D479" s="5">
        <f t="shared" ref="D479:F481" si="60">D480</f>
        <v>100000</v>
      </c>
      <c r="E479" s="5">
        <f t="shared" si="60"/>
        <v>50000</v>
      </c>
      <c r="F479" s="5">
        <f t="shared" si="60"/>
        <v>69082.59</v>
      </c>
      <c r="G479" s="254">
        <v>0</v>
      </c>
      <c r="H479" s="255"/>
    </row>
    <row r="480" spans="1:8">
      <c r="A480" s="4">
        <v>3</v>
      </c>
      <c r="B480" s="252" t="s">
        <v>6</v>
      </c>
      <c r="C480" s="253"/>
      <c r="D480" s="5">
        <f t="shared" si="60"/>
        <v>100000</v>
      </c>
      <c r="E480" s="5">
        <f t="shared" si="60"/>
        <v>50000</v>
      </c>
      <c r="F480" s="5">
        <f t="shared" si="60"/>
        <v>69082.59</v>
      </c>
      <c r="G480" s="254">
        <v>0</v>
      </c>
      <c r="H480" s="255"/>
    </row>
    <row r="481" spans="1:8">
      <c r="A481" s="4">
        <v>32</v>
      </c>
      <c r="B481" s="252" t="s">
        <v>75</v>
      </c>
      <c r="C481" s="253"/>
      <c r="D481" s="5">
        <f t="shared" si="60"/>
        <v>100000</v>
      </c>
      <c r="E481" s="5">
        <f t="shared" si="60"/>
        <v>50000</v>
      </c>
      <c r="F481" s="5">
        <f t="shared" si="60"/>
        <v>69082.59</v>
      </c>
      <c r="G481" s="254">
        <v>0</v>
      </c>
      <c r="H481" s="255"/>
    </row>
    <row r="482" spans="1:8">
      <c r="A482" s="4">
        <v>329</v>
      </c>
      <c r="B482" s="252" t="s">
        <v>96</v>
      </c>
      <c r="C482" s="253"/>
      <c r="D482" s="5">
        <v>100000</v>
      </c>
      <c r="E482" s="5">
        <v>50000</v>
      </c>
      <c r="F482" s="5">
        <f>F483</f>
        <v>69082.59</v>
      </c>
      <c r="G482" s="254">
        <v>0</v>
      </c>
      <c r="H482" s="255"/>
    </row>
    <row r="483" spans="1:8">
      <c r="A483" s="6">
        <v>3299</v>
      </c>
      <c r="B483" s="256" t="s">
        <v>96</v>
      </c>
      <c r="C483" s="255"/>
      <c r="D483" s="7"/>
      <c r="E483" s="7"/>
      <c r="F483" s="7">
        <v>69082.59</v>
      </c>
      <c r="G483" s="254"/>
      <c r="H483" s="255"/>
    </row>
    <row r="484" spans="1:8">
      <c r="A484" s="6"/>
      <c r="B484" s="92"/>
      <c r="C484" s="89"/>
      <c r="D484" s="7"/>
      <c r="E484" s="7"/>
      <c r="F484" s="7"/>
      <c r="G484" s="88"/>
      <c r="H484" s="89"/>
    </row>
    <row r="485" spans="1:8" s="157" customFormat="1" ht="30">
      <c r="A485" s="1" t="s">
        <v>135</v>
      </c>
      <c r="B485" s="248" t="s">
        <v>136</v>
      </c>
      <c r="C485" s="249"/>
      <c r="D485" s="2" t="s">
        <v>298</v>
      </c>
      <c r="E485" s="2" t="s">
        <v>290</v>
      </c>
      <c r="F485" s="2" t="s">
        <v>296</v>
      </c>
      <c r="G485" s="248" t="s">
        <v>137</v>
      </c>
      <c r="H485" s="249"/>
    </row>
    <row r="486" spans="1:8" s="157" customFormat="1">
      <c r="A486" s="3">
        <v>1</v>
      </c>
      <c r="B486" s="250">
        <v>2</v>
      </c>
      <c r="C486" s="251"/>
      <c r="D486" s="3">
        <v>3</v>
      </c>
      <c r="E486" s="3">
        <v>4</v>
      </c>
      <c r="F486" s="3">
        <v>5</v>
      </c>
      <c r="G486" s="250">
        <v>6</v>
      </c>
      <c r="H486" s="251"/>
    </row>
    <row r="487" spans="1:8" s="157" customFormat="1">
      <c r="A487" s="3"/>
      <c r="B487" s="158"/>
      <c r="C487" s="159"/>
      <c r="D487" s="3"/>
      <c r="E487" s="3"/>
      <c r="F487" s="3"/>
      <c r="G487" s="158"/>
      <c r="H487" s="159"/>
    </row>
    <row r="488" spans="1:8">
      <c r="A488" s="4"/>
      <c r="B488" s="252" t="s">
        <v>146</v>
      </c>
      <c r="C488" s="253"/>
      <c r="D488" s="5">
        <f t="shared" ref="D488:F491" si="61">D489</f>
        <v>33000</v>
      </c>
      <c r="E488" s="5">
        <f t="shared" si="61"/>
        <v>16500</v>
      </c>
      <c r="F488" s="5">
        <f t="shared" si="61"/>
        <v>0</v>
      </c>
      <c r="G488" s="254">
        <f t="shared" ref="G488:G492" si="62">F488/E488*100</f>
        <v>0</v>
      </c>
      <c r="H488" s="255"/>
    </row>
    <row r="489" spans="1:8">
      <c r="A489" s="4"/>
      <c r="B489" s="252" t="s">
        <v>147</v>
      </c>
      <c r="C489" s="253"/>
      <c r="D489" s="5">
        <f t="shared" si="61"/>
        <v>33000</v>
      </c>
      <c r="E489" s="5">
        <f t="shared" si="61"/>
        <v>16500</v>
      </c>
      <c r="F489" s="5">
        <f t="shared" si="61"/>
        <v>0</v>
      </c>
      <c r="G489" s="254">
        <f t="shared" si="62"/>
        <v>0</v>
      </c>
      <c r="H489" s="255"/>
    </row>
    <row r="490" spans="1:8">
      <c r="A490" s="4">
        <v>3</v>
      </c>
      <c r="B490" s="252" t="s">
        <v>6</v>
      </c>
      <c r="C490" s="253"/>
      <c r="D490" s="5">
        <f t="shared" si="61"/>
        <v>33000</v>
      </c>
      <c r="E490" s="5">
        <f t="shared" si="61"/>
        <v>16500</v>
      </c>
      <c r="F490" s="5">
        <f t="shared" si="61"/>
        <v>0</v>
      </c>
      <c r="G490" s="254">
        <f t="shared" si="62"/>
        <v>0</v>
      </c>
      <c r="H490" s="255"/>
    </row>
    <row r="491" spans="1:8">
      <c r="A491" s="4">
        <v>38</v>
      </c>
      <c r="B491" s="252" t="s">
        <v>113</v>
      </c>
      <c r="C491" s="253"/>
      <c r="D491" s="5">
        <f t="shared" si="61"/>
        <v>33000</v>
      </c>
      <c r="E491" s="5">
        <f t="shared" si="61"/>
        <v>16500</v>
      </c>
      <c r="F491" s="5">
        <f t="shared" si="61"/>
        <v>0</v>
      </c>
      <c r="G491" s="254">
        <f t="shared" si="62"/>
        <v>0</v>
      </c>
      <c r="H491" s="255"/>
    </row>
    <row r="492" spans="1:8">
      <c r="A492" s="4">
        <v>381</v>
      </c>
      <c r="B492" s="252" t="s">
        <v>114</v>
      </c>
      <c r="C492" s="253"/>
      <c r="D492" s="5">
        <v>33000</v>
      </c>
      <c r="E492" s="5">
        <v>16500</v>
      </c>
      <c r="F492" s="5">
        <f>F493</f>
        <v>0</v>
      </c>
      <c r="G492" s="254">
        <f t="shared" si="62"/>
        <v>0</v>
      </c>
      <c r="H492" s="255"/>
    </row>
    <row r="493" spans="1:8">
      <c r="A493" s="6">
        <v>3811</v>
      </c>
      <c r="B493" s="256" t="s">
        <v>115</v>
      </c>
      <c r="C493" s="255"/>
      <c r="D493" s="7"/>
      <c r="E493" s="7"/>
      <c r="F493" s="7">
        <v>0</v>
      </c>
      <c r="G493" s="254"/>
      <c r="H493" s="255"/>
    </row>
    <row r="494" spans="1:8" s="157" customFormat="1">
      <c r="A494" s="6"/>
      <c r="B494" s="166"/>
      <c r="C494" s="165"/>
      <c r="D494" s="7"/>
      <c r="E494" s="7"/>
      <c r="F494" s="7"/>
      <c r="G494" s="164"/>
      <c r="H494" s="165"/>
    </row>
    <row r="495" spans="1:8" s="157" customFormat="1">
      <c r="A495" s="6"/>
      <c r="B495" s="166"/>
      <c r="C495" s="165"/>
      <c r="D495" s="7"/>
      <c r="E495" s="7"/>
      <c r="F495" s="7"/>
      <c r="G495" s="164"/>
      <c r="H495" s="165"/>
    </row>
    <row r="496" spans="1:8">
      <c r="A496" s="4"/>
      <c r="B496" s="252" t="s">
        <v>131</v>
      </c>
      <c r="C496" s="253"/>
      <c r="D496" s="5">
        <f>D497</f>
        <v>5819000</v>
      </c>
      <c r="E496" s="5">
        <f>E497</f>
        <v>2909500</v>
      </c>
      <c r="F496" s="5">
        <f>F497</f>
        <v>948198.1399999999</v>
      </c>
      <c r="G496" s="254">
        <f t="shared" ref="G496:G502" si="63">F496/E496*100</f>
        <v>32.589728131981438</v>
      </c>
      <c r="H496" s="255"/>
    </row>
    <row r="497" spans="1:8">
      <c r="A497" s="4"/>
      <c r="B497" s="252" t="s">
        <v>134</v>
      </c>
      <c r="C497" s="255"/>
      <c r="D497" s="5">
        <f>D498+D552</f>
        <v>5819000</v>
      </c>
      <c r="E497" s="5">
        <f>E498+E552</f>
        <v>2909500</v>
      </c>
      <c r="F497" s="5">
        <f>F498+F552</f>
        <v>948198.1399999999</v>
      </c>
      <c r="G497" s="254">
        <f t="shared" si="63"/>
        <v>32.589728131981438</v>
      </c>
      <c r="H497" s="255"/>
    </row>
    <row r="498" spans="1:8">
      <c r="A498" s="4"/>
      <c r="B498" s="252" t="s">
        <v>148</v>
      </c>
      <c r="C498" s="255"/>
      <c r="D498" s="5">
        <f>D499+D540</f>
        <v>2644000</v>
      </c>
      <c r="E498" s="5">
        <f>E499+E540</f>
        <v>1322000</v>
      </c>
      <c r="F498" s="5">
        <f>F499+F540</f>
        <v>872290.54999999993</v>
      </c>
      <c r="G498" s="254">
        <f t="shared" si="63"/>
        <v>65.982643721633877</v>
      </c>
      <c r="H498" s="255"/>
    </row>
    <row r="499" spans="1:8">
      <c r="A499" s="4"/>
      <c r="B499" s="252" t="s">
        <v>149</v>
      </c>
      <c r="C499" s="255"/>
      <c r="D499" s="5">
        <f>D500</f>
        <v>2514000</v>
      </c>
      <c r="E499" s="5">
        <f>E500</f>
        <v>1257000</v>
      </c>
      <c r="F499" s="5">
        <f>F500</f>
        <v>872290.54999999993</v>
      </c>
      <c r="G499" s="254">
        <f t="shared" si="63"/>
        <v>69.394634049323784</v>
      </c>
      <c r="H499" s="255"/>
    </row>
    <row r="500" spans="1:8">
      <c r="A500" s="4">
        <v>3</v>
      </c>
      <c r="B500" s="252" t="s">
        <v>150</v>
      </c>
      <c r="C500" s="255"/>
      <c r="D500" s="5">
        <f>D501+D509+D533+D536</f>
        <v>2514000</v>
      </c>
      <c r="E500" s="5">
        <f>E501+E509+E533+E536</f>
        <v>1257000</v>
      </c>
      <c r="F500" s="5">
        <f>F501+F509+F533+F536</f>
        <v>872290.54999999993</v>
      </c>
      <c r="G500" s="254">
        <f t="shared" si="63"/>
        <v>69.394634049323784</v>
      </c>
      <c r="H500" s="255"/>
    </row>
    <row r="501" spans="1:8">
      <c r="A501" s="4">
        <v>31</v>
      </c>
      <c r="B501" s="252" t="s">
        <v>68</v>
      </c>
      <c r="C501" s="255"/>
      <c r="D501" s="5">
        <f>D502+D504+D506</f>
        <v>772000</v>
      </c>
      <c r="E501" s="5">
        <f>E502+E504+E506</f>
        <v>386000</v>
      </c>
      <c r="F501" s="5">
        <f>F502+F504+F506</f>
        <v>251713.29</v>
      </c>
      <c r="G501" s="254">
        <f t="shared" si="63"/>
        <v>65.210696891191716</v>
      </c>
      <c r="H501" s="255"/>
    </row>
    <row r="502" spans="1:8">
      <c r="A502" s="4">
        <v>311</v>
      </c>
      <c r="B502" s="252" t="s">
        <v>69</v>
      </c>
      <c r="C502" s="253"/>
      <c r="D502" s="5">
        <v>630000</v>
      </c>
      <c r="E502" s="5">
        <v>315000</v>
      </c>
      <c r="F502" s="5">
        <f>F503</f>
        <v>207946.45</v>
      </c>
      <c r="G502" s="254">
        <f t="shared" si="63"/>
        <v>66.014746031746029</v>
      </c>
      <c r="H502" s="255"/>
    </row>
    <row r="503" spans="1:8">
      <c r="A503" s="6">
        <v>3111</v>
      </c>
      <c r="B503" s="256" t="s">
        <v>70</v>
      </c>
      <c r="C503" s="255"/>
      <c r="D503" s="5"/>
      <c r="E503" s="5"/>
      <c r="F503" s="29">
        <v>207946.45</v>
      </c>
      <c r="G503" s="254"/>
      <c r="H503" s="255"/>
    </row>
    <row r="504" spans="1:8">
      <c r="A504" s="4">
        <v>312</v>
      </c>
      <c r="B504" s="252" t="s">
        <v>71</v>
      </c>
      <c r="C504" s="253"/>
      <c r="D504" s="5">
        <v>32000</v>
      </c>
      <c r="E504" s="5">
        <v>16000</v>
      </c>
      <c r="F504" s="5">
        <f>F505</f>
        <v>8000</v>
      </c>
      <c r="G504" s="254">
        <f t="shared" ref="G504" si="64">F504/E504*100</f>
        <v>50</v>
      </c>
      <c r="H504" s="255"/>
    </row>
    <row r="505" spans="1:8">
      <c r="A505" s="24">
        <v>3121</v>
      </c>
      <c r="B505" s="260" t="s">
        <v>71</v>
      </c>
      <c r="C505" s="261"/>
      <c r="D505" s="25"/>
      <c r="E505" s="25"/>
      <c r="F505" s="25">
        <v>8000</v>
      </c>
      <c r="G505" s="254"/>
      <c r="H505" s="255"/>
    </row>
    <row r="506" spans="1:8">
      <c r="A506" s="4">
        <v>313</v>
      </c>
      <c r="B506" s="252" t="s">
        <v>72</v>
      </c>
      <c r="C506" s="253"/>
      <c r="D506" s="5">
        <v>110000</v>
      </c>
      <c r="E506" s="5">
        <v>55000</v>
      </c>
      <c r="F506" s="5">
        <f>F507+F508</f>
        <v>35766.840000000004</v>
      </c>
      <c r="G506" s="254">
        <f t="shared" ref="G506" si="65">F506/E506*100</f>
        <v>65.030618181818184</v>
      </c>
      <c r="H506" s="255"/>
    </row>
    <row r="507" spans="1:8">
      <c r="A507" s="6">
        <v>3132</v>
      </c>
      <c r="B507" s="256" t="s">
        <v>151</v>
      </c>
      <c r="C507" s="255"/>
      <c r="D507" s="5"/>
      <c r="E507" s="5"/>
      <c r="F507" s="29">
        <v>32231.77</v>
      </c>
      <c r="G507" s="254"/>
      <c r="H507" s="255"/>
    </row>
    <row r="508" spans="1:8">
      <c r="A508" s="24">
        <v>3133</v>
      </c>
      <c r="B508" s="260" t="s">
        <v>152</v>
      </c>
      <c r="C508" s="261"/>
      <c r="D508" s="25"/>
      <c r="E508" s="25"/>
      <c r="F508" s="25">
        <v>3535.07</v>
      </c>
      <c r="G508" s="254"/>
      <c r="H508" s="255"/>
    </row>
    <row r="509" spans="1:8">
      <c r="A509" s="4">
        <v>32</v>
      </c>
      <c r="B509" s="252" t="s">
        <v>75</v>
      </c>
      <c r="C509" s="255"/>
      <c r="D509" s="5">
        <f>D510+D520+D525</f>
        <v>1470000</v>
      </c>
      <c r="E509" s="5">
        <f>E510+E520+E525</f>
        <v>735000</v>
      </c>
      <c r="F509" s="5">
        <f>F510+F520+F525</f>
        <v>559384.77999999991</v>
      </c>
      <c r="G509" s="254">
        <f t="shared" ref="G509:G510" si="66">F509/E509*100</f>
        <v>76.106772789115624</v>
      </c>
      <c r="H509" s="255"/>
    </row>
    <row r="510" spans="1:8">
      <c r="A510" s="4">
        <v>321</v>
      </c>
      <c r="B510" s="252" t="s">
        <v>76</v>
      </c>
      <c r="C510" s="253"/>
      <c r="D510" s="5">
        <v>34000</v>
      </c>
      <c r="E510" s="5">
        <v>17000</v>
      </c>
      <c r="F510" s="5">
        <f>F511+F512+F513+F514</f>
        <v>10190.91</v>
      </c>
      <c r="G510" s="254">
        <f t="shared" si="66"/>
        <v>59.946529411764701</v>
      </c>
      <c r="H510" s="255"/>
    </row>
    <row r="511" spans="1:8">
      <c r="A511" s="24">
        <v>3211</v>
      </c>
      <c r="B511" s="260" t="s">
        <v>77</v>
      </c>
      <c r="C511" s="261"/>
      <c r="D511" s="25"/>
      <c r="E511" s="25"/>
      <c r="F511" s="25">
        <v>1320.8</v>
      </c>
      <c r="G511" s="254"/>
      <c r="H511" s="255"/>
    </row>
    <row r="512" spans="1:8">
      <c r="A512" s="24">
        <v>3212</v>
      </c>
      <c r="B512" s="269" t="s">
        <v>202</v>
      </c>
      <c r="C512" s="261"/>
      <c r="D512" s="25"/>
      <c r="E512" s="25"/>
      <c r="F512" s="25">
        <v>4485.1099999999997</v>
      </c>
      <c r="G512" s="279"/>
      <c r="H512" s="261"/>
    </row>
    <row r="513" spans="1:8">
      <c r="A513" s="24">
        <v>3213</v>
      </c>
      <c r="B513" s="260" t="s">
        <v>79</v>
      </c>
      <c r="C513" s="261"/>
      <c r="D513" s="25"/>
      <c r="E513" s="25"/>
      <c r="F513" s="25">
        <v>2925</v>
      </c>
      <c r="G513" s="279"/>
      <c r="H513" s="261"/>
    </row>
    <row r="514" spans="1:8">
      <c r="A514" s="22">
        <v>3214</v>
      </c>
      <c r="B514" s="260" t="s">
        <v>80</v>
      </c>
      <c r="C514" s="255"/>
      <c r="D514" s="23"/>
      <c r="E514" s="23"/>
      <c r="F514" s="23">
        <v>1460</v>
      </c>
      <c r="G514" s="279"/>
      <c r="H514" s="261"/>
    </row>
    <row r="515" spans="1:8" s="157" customFormat="1">
      <c r="A515" s="22"/>
      <c r="B515" s="162"/>
      <c r="C515" s="165"/>
      <c r="D515" s="23"/>
      <c r="E515" s="23"/>
      <c r="F515" s="23"/>
      <c r="G515" s="167"/>
      <c r="H515" s="163"/>
    </row>
    <row r="516" spans="1:8" s="157" customFormat="1">
      <c r="A516" s="22"/>
      <c r="B516" s="162"/>
      <c r="C516" s="165"/>
      <c r="D516" s="23"/>
      <c r="E516" s="23"/>
      <c r="F516" s="23"/>
      <c r="G516" s="167"/>
      <c r="H516" s="163"/>
    </row>
    <row r="517" spans="1:8" s="157" customFormat="1" ht="30">
      <c r="A517" s="1" t="s">
        <v>135</v>
      </c>
      <c r="B517" s="248" t="s">
        <v>136</v>
      </c>
      <c r="C517" s="249"/>
      <c r="D517" s="2" t="s">
        <v>298</v>
      </c>
      <c r="E517" s="2" t="s">
        <v>290</v>
      </c>
      <c r="F517" s="2" t="s">
        <v>294</v>
      </c>
      <c r="G517" s="248" t="s">
        <v>137</v>
      </c>
      <c r="H517" s="249"/>
    </row>
    <row r="518" spans="1:8" s="157" customFormat="1">
      <c r="A518" s="3">
        <v>1</v>
      </c>
      <c r="B518" s="250">
        <v>2</v>
      </c>
      <c r="C518" s="251"/>
      <c r="D518" s="3">
        <v>3</v>
      </c>
      <c r="E518" s="3">
        <v>4</v>
      </c>
      <c r="F518" s="3">
        <v>5</v>
      </c>
      <c r="G518" s="250">
        <v>6</v>
      </c>
      <c r="H518" s="251"/>
    </row>
    <row r="519" spans="1:8" s="157" customFormat="1">
      <c r="A519" s="3"/>
      <c r="B519" s="158"/>
      <c r="C519" s="159"/>
      <c r="D519" s="3"/>
      <c r="E519" s="3"/>
      <c r="F519" s="3"/>
      <c r="G519" s="158"/>
      <c r="H519" s="159"/>
    </row>
    <row r="520" spans="1:8">
      <c r="A520" s="4">
        <v>322</v>
      </c>
      <c r="B520" s="252" t="s">
        <v>81</v>
      </c>
      <c r="C520" s="253"/>
      <c r="D520" s="5">
        <v>212000</v>
      </c>
      <c r="E520" s="5">
        <v>106000</v>
      </c>
      <c r="F520" s="5">
        <f>F521+F522+F523+F524</f>
        <v>64002.1</v>
      </c>
      <c r="G520" s="254">
        <f t="shared" ref="G520" si="67">F520/E520*100</f>
        <v>60.379339622641503</v>
      </c>
      <c r="H520" s="253"/>
    </row>
    <row r="521" spans="1:8">
      <c r="A521" s="24">
        <v>3221</v>
      </c>
      <c r="B521" s="260" t="s">
        <v>82</v>
      </c>
      <c r="C521" s="261"/>
      <c r="D521" s="25"/>
      <c r="E521" s="25"/>
      <c r="F521" s="25">
        <v>19227.07</v>
      </c>
      <c r="G521" s="279"/>
      <c r="H521" s="261"/>
    </row>
    <row r="522" spans="1:8">
      <c r="A522" s="24">
        <v>3223</v>
      </c>
      <c r="B522" s="260" t="s">
        <v>83</v>
      </c>
      <c r="C522" s="261"/>
      <c r="D522" s="25"/>
      <c r="E522" s="25"/>
      <c r="F522" s="25">
        <v>44775.03</v>
      </c>
      <c r="G522" s="279"/>
      <c r="H522" s="261"/>
    </row>
    <row r="523" spans="1:8">
      <c r="A523" s="6">
        <v>3225</v>
      </c>
      <c r="B523" s="256" t="s">
        <v>85</v>
      </c>
      <c r="C523" s="255"/>
      <c r="D523" s="7"/>
      <c r="E523" s="7"/>
      <c r="F523" s="7">
        <v>0</v>
      </c>
      <c r="G523" s="279"/>
      <c r="H523" s="261"/>
    </row>
    <row r="524" spans="1:8">
      <c r="A524" s="6">
        <v>3227</v>
      </c>
      <c r="B524" s="256" t="s">
        <v>86</v>
      </c>
      <c r="C524" s="255"/>
      <c r="D524" s="7"/>
      <c r="E524" s="7"/>
      <c r="F524" s="7">
        <v>0</v>
      </c>
      <c r="G524" s="279"/>
      <c r="H524" s="261"/>
    </row>
    <row r="525" spans="1:8">
      <c r="A525" s="4">
        <v>323</v>
      </c>
      <c r="B525" s="252" t="s">
        <v>87</v>
      </c>
      <c r="C525" s="253"/>
      <c r="D525" s="5">
        <v>1224000</v>
      </c>
      <c r="E525" s="5">
        <v>612000</v>
      </c>
      <c r="F525" s="5">
        <f>F526+F527+F531+F529+F528+F530+F532</f>
        <v>485191.76999999996</v>
      </c>
      <c r="G525" s="254">
        <f t="shared" ref="G525" si="68">F525/E525*100</f>
        <v>79.27970098039215</v>
      </c>
      <c r="H525" s="253"/>
    </row>
    <row r="526" spans="1:8">
      <c r="A526" s="6">
        <v>3231</v>
      </c>
      <c r="B526" s="256" t="s">
        <v>142</v>
      </c>
      <c r="C526" s="255"/>
      <c r="D526" s="7"/>
      <c r="E526" s="7"/>
      <c r="F526" s="7">
        <v>21839.46</v>
      </c>
      <c r="G526" s="279"/>
      <c r="H526" s="261"/>
    </row>
    <row r="527" spans="1:8">
      <c r="A527" s="24">
        <v>3232</v>
      </c>
      <c r="B527" s="260" t="s">
        <v>89</v>
      </c>
      <c r="C527" s="261"/>
      <c r="D527" s="25"/>
      <c r="E527" s="25"/>
      <c r="F527" s="25">
        <v>1860.2</v>
      </c>
      <c r="G527" s="279"/>
      <c r="H527" s="261"/>
    </row>
    <row r="528" spans="1:8">
      <c r="A528" s="24">
        <v>3234</v>
      </c>
      <c r="B528" s="63" t="s">
        <v>91</v>
      </c>
      <c r="C528" s="87"/>
      <c r="D528" s="25"/>
      <c r="E528" s="25"/>
      <c r="F528" s="25"/>
      <c r="G528" s="94"/>
      <c r="H528" s="87"/>
    </row>
    <row r="529" spans="1:8">
      <c r="A529" s="24">
        <v>3236</v>
      </c>
      <c r="B529" s="61" t="s">
        <v>92</v>
      </c>
      <c r="C529" s="87"/>
      <c r="D529" s="25"/>
      <c r="E529" s="25"/>
      <c r="F529" s="25">
        <v>110</v>
      </c>
      <c r="G529" s="94"/>
      <c r="H529" s="87"/>
    </row>
    <row r="530" spans="1:8">
      <c r="A530" s="24">
        <v>3237</v>
      </c>
      <c r="B530" s="68" t="s">
        <v>93</v>
      </c>
      <c r="C530" s="87"/>
      <c r="D530" s="25"/>
      <c r="E530" s="25"/>
      <c r="F530" s="25">
        <v>453283.54</v>
      </c>
      <c r="G530" s="94"/>
      <c r="H530" s="87"/>
    </row>
    <row r="531" spans="1:8">
      <c r="A531" s="24">
        <v>3238</v>
      </c>
      <c r="B531" s="260" t="s">
        <v>94</v>
      </c>
      <c r="C531" s="261"/>
      <c r="D531" s="25"/>
      <c r="E531" s="25"/>
      <c r="F531" s="25">
        <v>1860.83</v>
      </c>
      <c r="G531" s="279"/>
      <c r="H531" s="261"/>
    </row>
    <row r="532" spans="1:8">
      <c r="A532" s="24">
        <v>3239</v>
      </c>
      <c r="B532" s="136" t="s">
        <v>95</v>
      </c>
      <c r="C532" s="126"/>
      <c r="D532" s="25"/>
      <c r="E532" s="25"/>
      <c r="F532" s="25">
        <v>6237.74</v>
      </c>
      <c r="G532" s="127"/>
      <c r="H532" s="126"/>
    </row>
    <row r="533" spans="1:8">
      <c r="A533" s="4">
        <v>34</v>
      </c>
      <c r="B533" s="252" t="s">
        <v>102</v>
      </c>
      <c r="C533" s="253"/>
      <c r="D533" s="5">
        <f>D534</f>
        <v>161000</v>
      </c>
      <c r="E533" s="5">
        <f>E534</f>
        <v>80500</v>
      </c>
      <c r="F533" s="5">
        <f>F534</f>
        <v>1807.1</v>
      </c>
      <c r="G533" s="254">
        <f t="shared" ref="G533:G534" si="69">F533/E533*100</f>
        <v>2.2448447204968947</v>
      </c>
      <c r="H533" s="253"/>
    </row>
    <row r="534" spans="1:8">
      <c r="A534" s="4">
        <v>343</v>
      </c>
      <c r="B534" s="252" t="s">
        <v>103</v>
      </c>
      <c r="C534" s="255"/>
      <c r="D534" s="5">
        <v>161000</v>
      </c>
      <c r="E534" s="5">
        <v>80500</v>
      </c>
      <c r="F534" s="5">
        <f>F535</f>
        <v>1807.1</v>
      </c>
      <c r="G534" s="254">
        <f t="shared" si="69"/>
        <v>2.2448447204968947</v>
      </c>
      <c r="H534" s="253"/>
    </row>
    <row r="535" spans="1:8">
      <c r="A535" s="22">
        <v>3431</v>
      </c>
      <c r="B535" s="260" t="s">
        <v>104</v>
      </c>
      <c r="C535" s="255"/>
      <c r="D535" s="5"/>
      <c r="E535" s="5"/>
      <c r="F535" s="29">
        <v>1807.1</v>
      </c>
      <c r="G535" s="279"/>
      <c r="H535" s="261"/>
    </row>
    <row r="536" spans="1:8">
      <c r="A536" s="4">
        <v>38</v>
      </c>
      <c r="B536" s="252" t="s">
        <v>113</v>
      </c>
      <c r="C536" s="253"/>
      <c r="D536" s="5">
        <f>D537</f>
        <v>111000</v>
      </c>
      <c r="E536" s="5">
        <f>E537</f>
        <v>55500</v>
      </c>
      <c r="F536" s="5">
        <f>F537</f>
        <v>59385.38</v>
      </c>
      <c r="G536" s="254">
        <v>0</v>
      </c>
      <c r="H536" s="253"/>
    </row>
    <row r="537" spans="1:8">
      <c r="A537" s="4">
        <v>386</v>
      </c>
      <c r="B537" s="252" t="s">
        <v>227</v>
      </c>
      <c r="C537" s="255"/>
      <c r="D537" s="5">
        <v>111000</v>
      </c>
      <c r="E537" s="5">
        <v>55500</v>
      </c>
      <c r="F537" s="5">
        <f>F538</f>
        <v>59385.38</v>
      </c>
      <c r="G537" s="254">
        <v>0</v>
      </c>
      <c r="H537" s="253"/>
    </row>
    <row r="538" spans="1:8">
      <c r="A538" s="22">
        <v>3861</v>
      </c>
      <c r="B538" s="281" t="s">
        <v>262</v>
      </c>
      <c r="C538" s="255"/>
      <c r="D538" s="5"/>
      <c r="E538" s="5"/>
      <c r="F538" s="29">
        <v>59385.38</v>
      </c>
      <c r="G538" s="279"/>
      <c r="H538" s="261"/>
    </row>
    <row r="539" spans="1:8">
      <c r="A539" s="22"/>
      <c r="B539" s="142"/>
      <c r="C539" s="132"/>
      <c r="D539" s="5"/>
      <c r="E539" s="5"/>
      <c r="F539" s="29"/>
      <c r="G539" s="134"/>
      <c r="H539" s="130"/>
    </row>
    <row r="540" spans="1:8">
      <c r="A540" s="4"/>
      <c r="B540" s="252" t="s">
        <v>302</v>
      </c>
      <c r="C540" s="253"/>
      <c r="D540" s="5">
        <f t="shared" ref="D540:F542" si="70">D541</f>
        <v>130000</v>
      </c>
      <c r="E540" s="5">
        <f t="shared" si="70"/>
        <v>65000</v>
      </c>
      <c r="F540" s="5">
        <f t="shared" si="70"/>
        <v>0</v>
      </c>
      <c r="G540" s="254">
        <f t="shared" ref="G540:G543" si="71">F540/E540*100</f>
        <v>0</v>
      </c>
      <c r="H540" s="255"/>
    </row>
    <row r="541" spans="1:8">
      <c r="A541" s="4">
        <v>4</v>
      </c>
      <c r="B541" s="252" t="s">
        <v>7</v>
      </c>
      <c r="C541" s="253"/>
      <c r="D541" s="5">
        <f t="shared" si="70"/>
        <v>130000</v>
      </c>
      <c r="E541" s="5">
        <f t="shared" si="70"/>
        <v>65000</v>
      </c>
      <c r="F541" s="5">
        <f t="shared" si="70"/>
        <v>0</v>
      </c>
      <c r="G541" s="254">
        <f t="shared" si="71"/>
        <v>0</v>
      </c>
      <c r="H541" s="255"/>
    </row>
    <row r="542" spans="1:8">
      <c r="A542" s="4">
        <v>41</v>
      </c>
      <c r="B542" s="252" t="s">
        <v>183</v>
      </c>
      <c r="C542" s="253"/>
      <c r="D542" s="5">
        <f t="shared" si="70"/>
        <v>130000</v>
      </c>
      <c r="E542" s="5">
        <f t="shared" si="70"/>
        <v>65000</v>
      </c>
      <c r="F542" s="5">
        <f t="shared" si="70"/>
        <v>0</v>
      </c>
      <c r="G542" s="254">
        <f t="shared" si="71"/>
        <v>0</v>
      </c>
      <c r="H542" s="255"/>
    </row>
    <row r="543" spans="1:8">
      <c r="A543" s="4">
        <v>412</v>
      </c>
      <c r="B543" s="252" t="s">
        <v>184</v>
      </c>
      <c r="C543" s="255"/>
      <c r="D543" s="5">
        <v>130000</v>
      </c>
      <c r="E543" s="5">
        <v>65000</v>
      </c>
      <c r="F543" s="5">
        <f>F544</f>
        <v>0</v>
      </c>
      <c r="G543" s="254">
        <f t="shared" si="71"/>
        <v>0</v>
      </c>
      <c r="H543" s="255"/>
    </row>
    <row r="544" spans="1:8">
      <c r="A544" s="24">
        <v>4126</v>
      </c>
      <c r="B544" s="257" t="s">
        <v>185</v>
      </c>
      <c r="C544" s="261"/>
      <c r="D544" s="25"/>
      <c r="E544" s="25"/>
      <c r="F544" s="25">
        <v>0</v>
      </c>
      <c r="G544" s="254"/>
      <c r="H544" s="255"/>
    </row>
    <row r="545" spans="1:8" s="195" customFormat="1">
      <c r="A545" s="24"/>
      <c r="B545" s="194"/>
      <c r="C545" s="196"/>
      <c r="D545" s="25"/>
      <c r="E545" s="25"/>
      <c r="F545" s="25"/>
      <c r="G545" s="193"/>
      <c r="H545" s="192"/>
    </row>
    <row r="546" spans="1:8" s="195" customFormat="1">
      <c r="A546" s="24"/>
      <c r="B546" s="194"/>
      <c r="C546" s="196"/>
      <c r="D546" s="25"/>
      <c r="E546" s="25"/>
      <c r="F546" s="25"/>
      <c r="G546" s="193"/>
      <c r="H546" s="192"/>
    </row>
    <row r="547" spans="1:8">
      <c r="A547" s="24"/>
      <c r="B547" s="93"/>
      <c r="C547" s="87"/>
      <c r="D547" s="25"/>
      <c r="E547" s="25"/>
      <c r="F547" s="25"/>
      <c r="G547" s="88"/>
      <c r="H547" s="89"/>
    </row>
    <row r="548" spans="1:8" s="157" customFormat="1" ht="30">
      <c r="A548" s="1" t="s">
        <v>135</v>
      </c>
      <c r="B548" s="248" t="s">
        <v>136</v>
      </c>
      <c r="C548" s="285"/>
      <c r="D548" s="2" t="s">
        <v>298</v>
      </c>
      <c r="E548" s="2" t="s">
        <v>290</v>
      </c>
      <c r="F548" s="2" t="s">
        <v>294</v>
      </c>
      <c r="G548" s="248" t="s">
        <v>137</v>
      </c>
      <c r="H548" s="285"/>
    </row>
    <row r="549" spans="1:8" s="157" customFormat="1">
      <c r="A549" s="3">
        <v>1</v>
      </c>
      <c r="B549" s="250">
        <v>2</v>
      </c>
      <c r="C549" s="251"/>
      <c r="D549" s="3">
        <v>3</v>
      </c>
      <c r="E549" s="3">
        <v>4</v>
      </c>
      <c r="F549" s="3">
        <v>5</v>
      </c>
      <c r="G549" s="250">
        <v>6</v>
      </c>
      <c r="H549" s="251"/>
    </row>
    <row r="550" spans="1:8">
      <c r="A550" s="24"/>
      <c r="B550" s="135"/>
      <c r="C550" s="130"/>
      <c r="D550" s="25"/>
      <c r="E550" s="25"/>
      <c r="F550" s="25"/>
      <c r="G550" s="131"/>
      <c r="H550" s="132"/>
    </row>
    <row r="551" spans="1:8" s="220" customFormat="1">
      <c r="A551" s="24"/>
      <c r="B551" s="216"/>
      <c r="C551" s="222"/>
      <c r="D551" s="25"/>
      <c r="E551" s="25"/>
      <c r="F551" s="25"/>
      <c r="G551" s="215"/>
      <c r="H551" s="214"/>
    </row>
    <row r="552" spans="1:8" ht="30.75" customHeight="1">
      <c r="A552" s="4"/>
      <c r="B552" s="283" t="s">
        <v>187</v>
      </c>
      <c r="C552" s="284"/>
      <c r="D552" s="5">
        <f>D553+D559+D571+D582</f>
        <v>3175000</v>
      </c>
      <c r="E552" s="5">
        <f>E553+E559+E571+E582</f>
        <v>1587500</v>
      </c>
      <c r="F552" s="5">
        <f>F553+F559+F571+F582</f>
        <v>75907.59</v>
      </c>
      <c r="G552" s="254">
        <f t="shared" ref="G552:G556" si="72">F552/E552*100</f>
        <v>4.781580472440945</v>
      </c>
      <c r="H552" s="255"/>
    </row>
    <row r="553" spans="1:8">
      <c r="A553" s="4"/>
      <c r="B553" s="252" t="s">
        <v>303</v>
      </c>
      <c r="C553" s="253"/>
      <c r="D553" s="5">
        <f t="shared" ref="D553:F555" si="73">D554</f>
        <v>20000</v>
      </c>
      <c r="E553" s="5">
        <f t="shared" si="73"/>
        <v>10000</v>
      </c>
      <c r="F553" s="5">
        <f t="shared" si="73"/>
        <v>0</v>
      </c>
      <c r="G553" s="254">
        <f t="shared" si="72"/>
        <v>0</v>
      </c>
      <c r="H553" s="255"/>
    </row>
    <row r="554" spans="1:8">
      <c r="A554" s="4">
        <v>4</v>
      </c>
      <c r="B554" s="252" t="s">
        <v>7</v>
      </c>
      <c r="C554" s="253"/>
      <c r="D554" s="5">
        <f t="shared" si="73"/>
        <v>20000</v>
      </c>
      <c r="E554" s="5">
        <f t="shared" si="73"/>
        <v>10000</v>
      </c>
      <c r="F554" s="5">
        <f t="shared" si="73"/>
        <v>0</v>
      </c>
      <c r="G554" s="254">
        <f t="shared" si="72"/>
        <v>0</v>
      </c>
      <c r="H554" s="255"/>
    </row>
    <row r="555" spans="1:8">
      <c r="A555" s="4">
        <v>41</v>
      </c>
      <c r="B555" s="252" t="s">
        <v>183</v>
      </c>
      <c r="C555" s="253"/>
      <c r="D555" s="5">
        <f t="shared" si="73"/>
        <v>20000</v>
      </c>
      <c r="E555" s="5">
        <f t="shared" si="73"/>
        <v>10000</v>
      </c>
      <c r="F555" s="5">
        <f t="shared" si="73"/>
        <v>0</v>
      </c>
      <c r="G555" s="254">
        <f t="shared" si="72"/>
        <v>0</v>
      </c>
      <c r="H555" s="255"/>
    </row>
    <row r="556" spans="1:8">
      <c r="A556" s="4">
        <v>411</v>
      </c>
      <c r="B556" s="252" t="s">
        <v>117</v>
      </c>
      <c r="C556" s="255"/>
      <c r="D556" s="5">
        <v>20000</v>
      </c>
      <c r="E556" s="5">
        <v>10000</v>
      </c>
      <c r="F556" s="5">
        <f>F557</f>
        <v>0</v>
      </c>
      <c r="G556" s="254">
        <f t="shared" si="72"/>
        <v>0</v>
      </c>
      <c r="H556" s="255"/>
    </row>
    <row r="557" spans="1:8">
      <c r="A557" s="22">
        <v>4111</v>
      </c>
      <c r="B557" s="282" t="s">
        <v>57</v>
      </c>
      <c r="C557" s="255"/>
      <c r="D557" s="5"/>
      <c r="E557" s="5"/>
      <c r="F557" s="30">
        <v>0</v>
      </c>
      <c r="G557" s="254"/>
      <c r="H557" s="255"/>
    </row>
    <row r="558" spans="1:8">
      <c r="A558" s="6"/>
      <c r="B558" s="133"/>
      <c r="C558" s="132"/>
      <c r="D558" s="5"/>
      <c r="E558" s="5"/>
      <c r="F558" s="30"/>
      <c r="G558" s="131"/>
      <c r="H558" s="132"/>
    </row>
    <row r="559" spans="1:8">
      <c r="A559" s="4"/>
      <c r="B559" s="252" t="s">
        <v>232</v>
      </c>
      <c r="C559" s="253"/>
      <c r="D559" s="5">
        <f t="shared" ref="D559:F559" si="74">D560</f>
        <v>155000</v>
      </c>
      <c r="E559" s="5">
        <f t="shared" si="74"/>
        <v>77500</v>
      </c>
      <c r="F559" s="5">
        <f t="shared" si="74"/>
        <v>75907.59</v>
      </c>
      <c r="G559" s="254">
        <f t="shared" ref="G559:G561" si="75">F559/E559*100</f>
        <v>97.945277419354838</v>
      </c>
      <c r="H559" s="255"/>
    </row>
    <row r="560" spans="1:8">
      <c r="A560" s="4">
        <v>4</v>
      </c>
      <c r="B560" s="252" t="s">
        <v>7</v>
      </c>
      <c r="C560" s="253"/>
      <c r="D560" s="5">
        <f>D561+D567</f>
        <v>155000</v>
      </c>
      <c r="E560" s="5">
        <f>E561+E567</f>
        <v>77500</v>
      </c>
      <c r="F560" s="5">
        <f>F561+F567</f>
        <v>75907.59</v>
      </c>
      <c r="G560" s="254">
        <f t="shared" si="75"/>
        <v>97.945277419354838</v>
      </c>
      <c r="H560" s="255"/>
    </row>
    <row r="561" spans="1:8">
      <c r="A561" s="4">
        <v>42</v>
      </c>
      <c r="B561" s="252" t="s">
        <v>141</v>
      </c>
      <c r="C561" s="253"/>
      <c r="D561" s="5">
        <f>+D564</f>
        <v>55000</v>
      </c>
      <c r="E561" s="5">
        <f>+E564</f>
        <v>27500</v>
      </c>
      <c r="F561" s="5">
        <f>+F564+F562</f>
        <v>6656.84</v>
      </c>
      <c r="G561" s="254">
        <f t="shared" si="75"/>
        <v>24.206690909090909</v>
      </c>
      <c r="H561" s="255"/>
    </row>
    <row r="562" spans="1:8" s="220" customFormat="1">
      <c r="A562" s="4">
        <v>421</v>
      </c>
      <c r="B562" s="213" t="s">
        <v>119</v>
      </c>
      <c r="C562" s="219"/>
      <c r="D562" s="5"/>
      <c r="E562" s="5"/>
      <c r="F562" s="5">
        <f>F563</f>
        <v>6656.84</v>
      </c>
      <c r="G562" s="215"/>
      <c r="H562" s="214"/>
    </row>
    <row r="563" spans="1:8" s="234" customFormat="1">
      <c r="A563" s="229">
        <v>4214</v>
      </c>
      <c r="B563" s="230" t="s">
        <v>312</v>
      </c>
      <c r="C563" s="231"/>
      <c r="D563" s="232"/>
      <c r="E563" s="232"/>
      <c r="F563" s="232">
        <v>6656.84</v>
      </c>
      <c r="G563" s="233"/>
      <c r="H563" s="231"/>
    </row>
    <row r="564" spans="1:8" s="20" customFormat="1">
      <c r="A564" s="4">
        <v>422</v>
      </c>
      <c r="B564" s="106" t="s">
        <v>121</v>
      </c>
      <c r="C564" s="109"/>
      <c r="D564" s="5">
        <v>55000</v>
      </c>
      <c r="E564" s="5">
        <v>27500</v>
      </c>
      <c r="F564" s="5">
        <f>F565+F566</f>
        <v>0</v>
      </c>
      <c r="G564" s="108"/>
      <c r="H564" s="241">
        <v>0</v>
      </c>
    </row>
    <row r="565" spans="1:8" s="141" customFormat="1">
      <c r="A565" s="137">
        <v>4221</v>
      </c>
      <c r="B565" s="136" t="s">
        <v>122</v>
      </c>
      <c r="C565" s="138"/>
      <c r="D565" s="139"/>
      <c r="E565" s="139"/>
      <c r="F565" s="139">
        <v>0</v>
      </c>
      <c r="G565" s="140"/>
      <c r="H565" s="138"/>
    </row>
    <row r="566" spans="1:8">
      <c r="A566" s="22">
        <v>4227</v>
      </c>
      <c r="B566" s="120" t="s">
        <v>123</v>
      </c>
      <c r="C566" s="107"/>
      <c r="D566" s="5"/>
      <c r="E566" s="5"/>
      <c r="F566" s="30">
        <v>0</v>
      </c>
      <c r="G566" s="108"/>
      <c r="H566" s="107"/>
    </row>
    <row r="567" spans="1:8">
      <c r="A567" s="4">
        <v>45</v>
      </c>
      <c r="B567" s="252" t="s">
        <v>153</v>
      </c>
      <c r="C567" s="253"/>
      <c r="D567" s="5">
        <f>D568</f>
        <v>100000</v>
      </c>
      <c r="E567" s="5">
        <f>E568</f>
        <v>50000</v>
      </c>
      <c r="F567" s="5">
        <f>F568</f>
        <v>69250.75</v>
      </c>
      <c r="G567" s="254">
        <v>0</v>
      </c>
      <c r="H567" s="255"/>
    </row>
    <row r="568" spans="1:8">
      <c r="A568" s="4">
        <v>451</v>
      </c>
      <c r="B568" s="252" t="s">
        <v>124</v>
      </c>
      <c r="C568" s="255"/>
      <c r="D568" s="5">
        <v>100000</v>
      </c>
      <c r="E568" s="5">
        <v>50000</v>
      </c>
      <c r="F568" s="5">
        <f>F569</f>
        <v>69250.75</v>
      </c>
      <c r="G568" s="254">
        <v>0</v>
      </c>
      <c r="H568" s="255"/>
    </row>
    <row r="569" spans="1:8">
      <c r="A569" s="24">
        <v>4511</v>
      </c>
      <c r="B569" s="260" t="s">
        <v>124</v>
      </c>
      <c r="C569" s="261"/>
      <c r="D569" s="25"/>
      <c r="E569" s="25"/>
      <c r="F569" s="25">
        <v>69250.75</v>
      </c>
      <c r="G569" s="254"/>
      <c r="H569" s="255"/>
    </row>
    <row r="570" spans="1:8">
      <c r="A570" s="22"/>
      <c r="B570" s="86"/>
      <c r="C570" s="89"/>
      <c r="D570" s="5"/>
      <c r="E570" s="5"/>
      <c r="F570" s="30"/>
      <c r="G570" s="88"/>
      <c r="H570" s="89"/>
    </row>
    <row r="571" spans="1:8">
      <c r="A571" s="4"/>
      <c r="B571" s="252" t="s">
        <v>233</v>
      </c>
      <c r="C571" s="253"/>
      <c r="D571" s="5">
        <f t="shared" ref="D571:F573" si="76">D572</f>
        <v>1000000</v>
      </c>
      <c r="E571" s="5">
        <f t="shared" si="76"/>
        <v>500000</v>
      </c>
      <c r="F571" s="5">
        <f t="shared" si="76"/>
        <v>0</v>
      </c>
      <c r="G571" s="254">
        <f t="shared" ref="G571:G574" si="77">F571/E571*100</f>
        <v>0</v>
      </c>
      <c r="H571" s="255"/>
    </row>
    <row r="572" spans="1:8">
      <c r="A572" s="4">
        <v>4</v>
      </c>
      <c r="B572" s="252" t="s">
        <v>7</v>
      </c>
      <c r="C572" s="253"/>
      <c r="D572" s="5">
        <f t="shared" si="76"/>
        <v>1000000</v>
      </c>
      <c r="E572" s="5">
        <f t="shared" si="76"/>
        <v>500000</v>
      </c>
      <c r="F572" s="5">
        <f t="shared" si="76"/>
        <v>0</v>
      </c>
      <c r="G572" s="254">
        <f t="shared" si="77"/>
        <v>0</v>
      </c>
      <c r="H572" s="255"/>
    </row>
    <row r="573" spans="1:8">
      <c r="A573" s="4">
        <v>42</v>
      </c>
      <c r="B573" s="252" t="s">
        <v>141</v>
      </c>
      <c r="C573" s="253"/>
      <c r="D573" s="5">
        <f t="shared" si="76"/>
        <v>1000000</v>
      </c>
      <c r="E573" s="5">
        <f t="shared" si="76"/>
        <v>500000</v>
      </c>
      <c r="F573" s="5">
        <f t="shared" si="76"/>
        <v>0</v>
      </c>
      <c r="G573" s="254">
        <f t="shared" si="77"/>
        <v>0</v>
      </c>
      <c r="H573" s="255"/>
    </row>
    <row r="574" spans="1:8">
      <c r="A574" s="4">
        <v>421</v>
      </c>
      <c r="B574" s="252" t="s">
        <v>119</v>
      </c>
      <c r="C574" s="255"/>
      <c r="D574" s="5">
        <v>1000000</v>
      </c>
      <c r="E574" s="5">
        <v>500000</v>
      </c>
      <c r="F574" s="5">
        <f>F575</f>
        <v>0</v>
      </c>
      <c r="G574" s="254">
        <f t="shared" si="77"/>
        <v>0</v>
      </c>
      <c r="H574" s="255"/>
    </row>
    <row r="575" spans="1:8">
      <c r="A575" s="22">
        <v>4214</v>
      </c>
      <c r="B575" s="286" t="s">
        <v>186</v>
      </c>
      <c r="C575" s="255"/>
      <c r="D575" s="5"/>
      <c r="E575" s="5"/>
      <c r="F575" s="30">
        <v>0</v>
      </c>
      <c r="G575" s="254"/>
      <c r="H575" s="255"/>
    </row>
    <row r="576" spans="1:8">
      <c r="A576" s="24"/>
      <c r="B576" s="86"/>
      <c r="C576" s="87"/>
      <c r="D576" s="25"/>
      <c r="E576" s="25"/>
      <c r="F576" s="25"/>
      <c r="G576" s="88"/>
      <c r="H576" s="89"/>
    </row>
    <row r="577" spans="1:8" s="220" customFormat="1">
      <c r="A577" s="24"/>
      <c r="B577" s="221"/>
      <c r="C577" s="222"/>
      <c r="D577" s="25"/>
      <c r="E577" s="25"/>
      <c r="F577" s="25"/>
      <c r="G577" s="215"/>
      <c r="H577" s="214"/>
    </row>
    <row r="578" spans="1:8" s="220" customFormat="1">
      <c r="A578" s="24"/>
      <c r="B578" s="221"/>
      <c r="C578" s="222"/>
      <c r="D578" s="25"/>
      <c r="E578" s="25"/>
      <c r="F578" s="25"/>
      <c r="G578" s="215"/>
      <c r="H578" s="214"/>
    </row>
    <row r="579" spans="1:8" s="220" customFormat="1" ht="30">
      <c r="A579" s="1" t="s">
        <v>135</v>
      </c>
      <c r="B579" s="248" t="s">
        <v>136</v>
      </c>
      <c r="C579" s="249"/>
      <c r="D579" s="2" t="s">
        <v>297</v>
      </c>
      <c r="E579" s="2" t="s">
        <v>293</v>
      </c>
      <c r="F579" s="2" t="s">
        <v>278</v>
      </c>
      <c r="G579" s="248" t="s">
        <v>137</v>
      </c>
      <c r="H579" s="249"/>
    </row>
    <row r="580" spans="1:8" s="220" customFormat="1">
      <c r="A580" s="3">
        <v>1</v>
      </c>
      <c r="B580" s="250">
        <v>2</v>
      </c>
      <c r="C580" s="251"/>
      <c r="D580" s="3">
        <v>3</v>
      </c>
      <c r="E580" s="3">
        <v>4</v>
      </c>
      <c r="F580" s="3">
        <v>5</v>
      </c>
      <c r="G580" s="250">
        <v>6</v>
      </c>
      <c r="H580" s="251"/>
    </row>
    <row r="581" spans="1:8" s="220" customFormat="1">
      <c r="A581" s="3"/>
      <c r="B581" s="211"/>
      <c r="C581" s="212"/>
      <c r="D581" s="3"/>
      <c r="E581" s="3"/>
      <c r="F581" s="3"/>
      <c r="G581" s="211"/>
      <c r="H581" s="212"/>
    </row>
    <row r="582" spans="1:8">
      <c r="A582" s="4"/>
      <c r="B582" s="252" t="s">
        <v>234</v>
      </c>
      <c r="C582" s="253"/>
      <c r="D582" s="5">
        <f t="shared" ref="D582:F584" si="78">D583</f>
        <v>2000000</v>
      </c>
      <c r="E582" s="5">
        <f t="shared" si="78"/>
        <v>1000000</v>
      </c>
      <c r="F582" s="5">
        <f t="shared" si="78"/>
        <v>0</v>
      </c>
      <c r="G582" s="254">
        <f t="shared" ref="G582:G585" si="79">F582/E582*100</f>
        <v>0</v>
      </c>
      <c r="H582" s="255"/>
    </row>
    <row r="583" spans="1:8">
      <c r="A583" s="4">
        <v>4</v>
      </c>
      <c r="B583" s="252" t="s">
        <v>7</v>
      </c>
      <c r="C583" s="253"/>
      <c r="D583" s="5">
        <f t="shared" si="78"/>
        <v>2000000</v>
      </c>
      <c r="E583" s="5">
        <f t="shared" si="78"/>
        <v>1000000</v>
      </c>
      <c r="F583" s="5">
        <f t="shared" si="78"/>
        <v>0</v>
      </c>
      <c r="G583" s="254">
        <f t="shared" si="79"/>
        <v>0</v>
      </c>
      <c r="H583" s="255"/>
    </row>
    <row r="584" spans="1:8">
      <c r="A584" s="4">
        <v>42</v>
      </c>
      <c r="B584" s="252" t="s">
        <v>141</v>
      </c>
      <c r="C584" s="253"/>
      <c r="D584" s="5">
        <f t="shared" si="78"/>
        <v>2000000</v>
      </c>
      <c r="E584" s="5">
        <f t="shared" si="78"/>
        <v>1000000</v>
      </c>
      <c r="F584" s="5">
        <f t="shared" si="78"/>
        <v>0</v>
      </c>
      <c r="G584" s="254">
        <f t="shared" si="79"/>
        <v>0</v>
      </c>
      <c r="H584" s="255"/>
    </row>
    <row r="585" spans="1:8">
      <c r="A585" s="4">
        <v>421</v>
      </c>
      <c r="B585" s="252" t="s">
        <v>119</v>
      </c>
      <c r="C585" s="255"/>
      <c r="D585" s="5">
        <v>2000000</v>
      </c>
      <c r="E585" s="5">
        <v>1000000</v>
      </c>
      <c r="F585" s="5">
        <f>F586</f>
        <v>0</v>
      </c>
      <c r="G585" s="254">
        <f t="shared" si="79"/>
        <v>0</v>
      </c>
      <c r="H585" s="255"/>
    </row>
    <row r="586" spans="1:8">
      <c r="A586" s="22">
        <v>4214</v>
      </c>
      <c r="B586" s="286" t="s">
        <v>186</v>
      </c>
      <c r="C586" s="255"/>
      <c r="D586" s="5"/>
      <c r="E586" s="5"/>
      <c r="F586" s="30"/>
      <c r="G586" s="254"/>
      <c r="H586" s="255"/>
    </row>
    <row r="587" spans="1:8" s="220" customFormat="1">
      <c r="A587" s="22"/>
      <c r="B587" s="225"/>
      <c r="C587" s="214"/>
      <c r="D587" s="5"/>
      <c r="E587" s="5"/>
      <c r="F587" s="30"/>
      <c r="G587" s="215"/>
      <c r="H587" s="214"/>
    </row>
    <row r="588" spans="1:8" s="220" customFormat="1">
      <c r="A588" s="22"/>
      <c r="B588" s="225"/>
      <c r="C588" s="214"/>
      <c r="D588" s="5"/>
      <c r="E588" s="5"/>
      <c r="F588" s="30"/>
      <c r="G588" s="215"/>
      <c r="H588" s="214"/>
    </row>
    <row r="589" spans="1:8">
      <c r="A589" s="4"/>
      <c r="B589" s="252" t="s">
        <v>210</v>
      </c>
      <c r="C589" s="253"/>
      <c r="D589" s="5">
        <f>D590+D621+D636+D652</f>
        <v>2404000</v>
      </c>
      <c r="E589" s="5">
        <f>E590+E621+E636+E652</f>
        <v>1202000</v>
      </c>
      <c r="F589" s="5">
        <f>F590+F621+F636+F652</f>
        <v>524221.63</v>
      </c>
      <c r="G589" s="254">
        <f t="shared" ref="G589:G593" si="80">F589/E589*100</f>
        <v>43.612448419301167</v>
      </c>
      <c r="H589" s="255"/>
    </row>
    <row r="590" spans="1:8">
      <c r="A590" s="4"/>
      <c r="B590" s="252" t="s">
        <v>211</v>
      </c>
      <c r="C590" s="255"/>
      <c r="D590" s="5">
        <f>D591+D614+D598</f>
        <v>1100000</v>
      </c>
      <c r="E590" s="5">
        <f>E591+E614+E598</f>
        <v>550000</v>
      </c>
      <c r="F590" s="5">
        <f>F591+F614+F598</f>
        <v>337362.65</v>
      </c>
      <c r="G590" s="254">
        <f t="shared" si="80"/>
        <v>61.338663636363641</v>
      </c>
      <c r="H590" s="255"/>
    </row>
    <row r="591" spans="1:8">
      <c r="A591" s="4"/>
      <c r="B591" s="252" t="s">
        <v>235</v>
      </c>
      <c r="C591" s="253"/>
      <c r="D591" s="5">
        <f t="shared" ref="D591:F591" si="81">D592</f>
        <v>550000</v>
      </c>
      <c r="E591" s="5">
        <f t="shared" si="81"/>
        <v>275000</v>
      </c>
      <c r="F591" s="5">
        <f t="shared" si="81"/>
        <v>229166.65</v>
      </c>
      <c r="G591" s="254">
        <f t="shared" si="80"/>
        <v>83.333327272727274</v>
      </c>
      <c r="H591" s="255"/>
    </row>
    <row r="592" spans="1:8">
      <c r="A592" s="4"/>
      <c r="B592" s="252" t="s">
        <v>236</v>
      </c>
      <c r="C592" s="253"/>
      <c r="D592" s="5">
        <f>D593</f>
        <v>550000</v>
      </c>
      <c r="E592" s="5">
        <f>E593</f>
        <v>275000</v>
      </c>
      <c r="F592" s="5">
        <f>F593</f>
        <v>229166.65</v>
      </c>
      <c r="G592" s="254">
        <f t="shared" si="80"/>
        <v>83.333327272727274</v>
      </c>
      <c r="H592" s="255"/>
    </row>
    <row r="593" spans="1:8">
      <c r="A593" s="4">
        <v>3</v>
      </c>
      <c r="B593" s="252" t="s">
        <v>6</v>
      </c>
      <c r="C593" s="253"/>
      <c r="D593" s="5">
        <f t="shared" ref="D593:F594" si="82">D594</f>
        <v>550000</v>
      </c>
      <c r="E593" s="5">
        <f t="shared" si="82"/>
        <v>275000</v>
      </c>
      <c r="F593" s="5">
        <f t="shared" si="82"/>
        <v>229166.65</v>
      </c>
      <c r="G593" s="254">
        <f t="shared" si="80"/>
        <v>83.333327272727274</v>
      </c>
      <c r="H593" s="255"/>
    </row>
    <row r="594" spans="1:8">
      <c r="A594" s="4">
        <v>36</v>
      </c>
      <c r="B594" s="252" t="s">
        <v>155</v>
      </c>
      <c r="C594" s="253"/>
      <c r="D594" s="5">
        <f t="shared" si="82"/>
        <v>550000</v>
      </c>
      <c r="E594" s="5">
        <f t="shared" si="82"/>
        <v>275000</v>
      </c>
      <c r="F594" s="5">
        <f t="shared" si="82"/>
        <v>229166.65</v>
      </c>
      <c r="G594" s="254">
        <f t="shared" ref="G594:G595" si="83">F594/E594*100</f>
        <v>83.333327272727274</v>
      </c>
      <c r="H594" s="255"/>
    </row>
    <row r="595" spans="1:8">
      <c r="A595" s="4">
        <v>366</v>
      </c>
      <c r="B595" s="252" t="s">
        <v>237</v>
      </c>
      <c r="C595" s="253"/>
      <c r="D595" s="5">
        <v>550000</v>
      </c>
      <c r="E595" s="5">
        <v>275000</v>
      </c>
      <c r="F595" s="5">
        <f>F596</f>
        <v>229166.65</v>
      </c>
      <c r="G595" s="254">
        <f t="shared" si="83"/>
        <v>83.333327272727274</v>
      </c>
      <c r="H595" s="255"/>
    </row>
    <row r="596" spans="1:8">
      <c r="A596" s="6">
        <v>3661</v>
      </c>
      <c r="B596" s="256" t="s">
        <v>238</v>
      </c>
      <c r="C596" s="255"/>
      <c r="D596" s="7"/>
      <c r="E596" s="7"/>
      <c r="F596" s="7">
        <v>229166.65</v>
      </c>
      <c r="G596" s="254"/>
      <c r="H596" s="255"/>
    </row>
    <row r="597" spans="1:8">
      <c r="A597" s="6"/>
      <c r="B597" s="92"/>
      <c r="C597" s="89"/>
      <c r="D597" s="7"/>
      <c r="E597" s="7"/>
      <c r="F597" s="7"/>
      <c r="G597" s="88"/>
      <c r="H597" s="89"/>
    </row>
    <row r="598" spans="1:8">
      <c r="A598" s="4"/>
      <c r="B598" s="252" t="s">
        <v>239</v>
      </c>
      <c r="C598" s="253"/>
      <c r="D598" s="5">
        <f>D599+D604</f>
        <v>400000</v>
      </c>
      <c r="E598" s="5">
        <f>E599+E604</f>
        <v>200000</v>
      </c>
      <c r="F598" s="5">
        <f t="shared" ref="D598:F599" si="84">F599</f>
        <v>7196</v>
      </c>
      <c r="G598" s="254">
        <f t="shared" ref="G598:G600" si="85">F598/E598*100</f>
        <v>3.5979999999999999</v>
      </c>
      <c r="H598" s="255"/>
    </row>
    <row r="599" spans="1:8">
      <c r="A599" s="4"/>
      <c r="B599" s="252" t="s">
        <v>240</v>
      </c>
      <c r="C599" s="253"/>
      <c r="D599" s="5">
        <f t="shared" si="84"/>
        <v>150000</v>
      </c>
      <c r="E599" s="5">
        <f t="shared" si="84"/>
        <v>75000</v>
      </c>
      <c r="F599" s="5">
        <f t="shared" si="84"/>
        <v>7196</v>
      </c>
      <c r="G599" s="254">
        <f t="shared" si="85"/>
        <v>9.5946666666666669</v>
      </c>
      <c r="H599" s="255"/>
    </row>
    <row r="600" spans="1:8">
      <c r="A600" s="4">
        <v>3</v>
      </c>
      <c r="B600" s="252" t="s">
        <v>6</v>
      </c>
      <c r="C600" s="253"/>
      <c r="D600" s="5">
        <f t="shared" ref="D600:F601" si="86">D601</f>
        <v>150000</v>
      </c>
      <c r="E600" s="5">
        <f t="shared" si="86"/>
        <v>75000</v>
      </c>
      <c r="F600" s="5">
        <f t="shared" si="86"/>
        <v>7196</v>
      </c>
      <c r="G600" s="254">
        <f t="shared" si="85"/>
        <v>9.5946666666666669</v>
      </c>
      <c r="H600" s="255"/>
    </row>
    <row r="601" spans="1:8">
      <c r="A601" s="4">
        <v>36</v>
      </c>
      <c r="B601" s="252" t="s">
        <v>155</v>
      </c>
      <c r="C601" s="253"/>
      <c r="D601" s="5">
        <f t="shared" si="86"/>
        <v>150000</v>
      </c>
      <c r="E601" s="5">
        <f t="shared" si="86"/>
        <v>75000</v>
      </c>
      <c r="F601" s="5">
        <f t="shared" si="86"/>
        <v>7196</v>
      </c>
      <c r="G601" s="254">
        <f t="shared" ref="G601:G602" si="87">F601/E601*100</f>
        <v>9.5946666666666669</v>
      </c>
      <c r="H601" s="255"/>
    </row>
    <row r="602" spans="1:8">
      <c r="A602" s="4">
        <v>366</v>
      </c>
      <c r="B602" s="252" t="s">
        <v>237</v>
      </c>
      <c r="C602" s="253"/>
      <c r="D602" s="5">
        <v>150000</v>
      </c>
      <c r="E602" s="5">
        <v>75000</v>
      </c>
      <c r="F602" s="5">
        <f>F603</f>
        <v>7196</v>
      </c>
      <c r="G602" s="254">
        <f t="shared" si="87"/>
        <v>9.5946666666666669</v>
      </c>
      <c r="H602" s="255"/>
    </row>
    <row r="603" spans="1:8">
      <c r="A603" s="6">
        <v>3661</v>
      </c>
      <c r="B603" s="256" t="s">
        <v>241</v>
      </c>
      <c r="C603" s="255"/>
      <c r="D603" s="7"/>
      <c r="E603" s="7"/>
      <c r="F603" s="7">
        <v>7196</v>
      </c>
      <c r="G603" s="254"/>
      <c r="H603" s="255"/>
    </row>
    <row r="604" spans="1:8" s="20" customFormat="1">
      <c r="A604" s="4">
        <v>4</v>
      </c>
      <c r="B604" s="160" t="s">
        <v>7</v>
      </c>
      <c r="C604" s="161"/>
      <c r="D604" s="5">
        <f t="shared" ref="D604:F605" si="88">D605</f>
        <v>250000</v>
      </c>
      <c r="E604" s="5">
        <f t="shared" si="88"/>
        <v>125000</v>
      </c>
      <c r="F604" s="5">
        <f t="shared" si="88"/>
        <v>0</v>
      </c>
      <c r="G604" s="164"/>
      <c r="H604" s="161"/>
    </row>
    <row r="605" spans="1:8" s="20" customFormat="1">
      <c r="A605" s="4">
        <v>42</v>
      </c>
      <c r="B605" s="160" t="s">
        <v>141</v>
      </c>
      <c r="C605" s="161"/>
      <c r="D605" s="5">
        <f t="shared" si="88"/>
        <v>250000</v>
      </c>
      <c r="E605" s="5">
        <f t="shared" si="88"/>
        <v>125000</v>
      </c>
      <c r="F605" s="5">
        <f t="shared" si="88"/>
        <v>0</v>
      </c>
      <c r="G605" s="164"/>
      <c r="H605" s="161"/>
    </row>
    <row r="606" spans="1:8" s="20" customFormat="1">
      <c r="A606" s="4">
        <v>421</v>
      </c>
      <c r="B606" s="160" t="s">
        <v>119</v>
      </c>
      <c r="C606" s="161"/>
      <c r="D606" s="5">
        <v>250000</v>
      </c>
      <c r="E606" s="5">
        <v>125000</v>
      </c>
      <c r="F606" s="5">
        <f>F607</f>
        <v>0</v>
      </c>
      <c r="G606" s="164"/>
      <c r="H606" s="161"/>
    </row>
    <row r="607" spans="1:8">
      <c r="A607" s="6">
        <v>4214</v>
      </c>
      <c r="B607" s="166" t="s">
        <v>186</v>
      </c>
      <c r="C607" s="107"/>
      <c r="D607" s="7"/>
      <c r="E607" s="7"/>
      <c r="F607" s="7">
        <v>0</v>
      </c>
      <c r="G607" s="108"/>
      <c r="H607" s="107"/>
    </row>
    <row r="608" spans="1:8" s="157" customFormat="1">
      <c r="A608" s="6"/>
      <c r="B608" s="166"/>
      <c r="C608" s="165"/>
      <c r="D608" s="7"/>
      <c r="E608" s="7"/>
      <c r="F608" s="7"/>
      <c r="G608" s="164"/>
      <c r="H608" s="165"/>
    </row>
    <row r="609" spans="1:8" s="157" customFormat="1">
      <c r="A609" s="6"/>
      <c r="B609" s="166"/>
      <c r="C609" s="165"/>
      <c r="D609" s="7"/>
      <c r="E609" s="7"/>
      <c r="F609" s="7"/>
      <c r="G609" s="164"/>
      <c r="H609" s="165"/>
    </row>
    <row r="610" spans="1:8" s="220" customFormat="1">
      <c r="A610" s="6"/>
      <c r="B610" s="218"/>
      <c r="C610" s="214"/>
      <c r="D610" s="7"/>
      <c r="E610" s="7"/>
      <c r="F610" s="7"/>
      <c r="G610" s="215"/>
      <c r="H610" s="214"/>
    </row>
    <row r="611" spans="1:8" s="220" customFormat="1" ht="30">
      <c r="A611" s="1" t="s">
        <v>135</v>
      </c>
      <c r="B611" s="248" t="s">
        <v>136</v>
      </c>
      <c r="C611" s="249"/>
      <c r="D611" s="2" t="s">
        <v>299</v>
      </c>
      <c r="E611" s="2" t="s">
        <v>290</v>
      </c>
      <c r="F611" s="2" t="s">
        <v>278</v>
      </c>
      <c r="G611" s="248" t="s">
        <v>137</v>
      </c>
      <c r="H611" s="249"/>
    </row>
    <row r="612" spans="1:8" s="220" customFormat="1">
      <c r="A612" s="3">
        <v>1</v>
      </c>
      <c r="B612" s="250">
        <v>2</v>
      </c>
      <c r="C612" s="251"/>
      <c r="D612" s="3">
        <v>3</v>
      </c>
      <c r="E612" s="3">
        <v>4</v>
      </c>
      <c r="F612" s="3">
        <v>5</v>
      </c>
      <c r="G612" s="250">
        <v>6</v>
      </c>
      <c r="H612" s="251"/>
    </row>
    <row r="613" spans="1:8" s="220" customFormat="1">
      <c r="A613" s="3"/>
      <c r="B613" s="211"/>
      <c r="C613" s="212"/>
      <c r="D613" s="3"/>
      <c r="E613" s="3"/>
      <c r="F613" s="3"/>
      <c r="G613" s="211"/>
      <c r="H613" s="212"/>
    </row>
    <row r="614" spans="1:8" s="20" customFormat="1">
      <c r="A614" s="4"/>
      <c r="B614" s="106" t="s">
        <v>242</v>
      </c>
      <c r="C614" s="91"/>
      <c r="D614" s="5">
        <f t="shared" ref="D614:E617" si="89">D615</f>
        <v>150000</v>
      </c>
      <c r="E614" s="5">
        <f t="shared" si="89"/>
        <v>75000</v>
      </c>
      <c r="F614" s="5">
        <f>F615</f>
        <v>101000</v>
      </c>
      <c r="G614" s="88"/>
      <c r="H614" s="241">
        <f>F614/E614*100</f>
        <v>134.66666666666666</v>
      </c>
    </row>
    <row r="615" spans="1:8" s="20" customFormat="1">
      <c r="A615" s="4"/>
      <c r="B615" s="106" t="s">
        <v>243</v>
      </c>
      <c r="C615" s="91"/>
      <c r="D615" s="5">
        <f t="shared" si="89"/>
        <v>150000</v>
      </c>
      <c r="E615" s="5">
        <f t="shared" si="89"/>
        <v>75000</v>
      </c>
      <c r="F615" s="5">
        <f>F616</f>
        <v>101000</v>
      </c>
      <c r="G615" s="88"/>
      <c r="H615" s="241">
        <f t="shared" ref="H615:H618" si="90">F615/E615*100</f>
        <v>134.66666666666666</v>
      </c>
    </row>
    <row r="616" spans="1:8" s="20" customFormat="1">
      <c r="A616" s="4">
        <v>5</v>
      </c>
      <c r="B616" s="90" t="s">
        <v>10</v>
      </c>
      <c r="C616" s="91"/>
      <c r="D616" s="5">
        <f t="shared" si="89"/>
        <v>150000</v>
      </c>
      <c r="E616" s="5">
        <f t="shared" si="89"/>
        <v>75000</v>
      </c>
      <c r="F616" s="5">
        <f>F617</f>
        <v>101000</v>
      </c>
      <c r="G616" s="88"/>
      <c r="H616" s="241">
        <f t="shared" si="90"/>
        <v>134.66666666666666</v>
      </c>
    </row>
    <row r="617" spans="1:8" s="20" customFormat="1">
      <c r="A617" s="4">
        <v>51</v>
      </c>
      <c r="B617" s="90" t="s">
        <v>188</v>
      </c>
      <c r="C617" s="91"/>
      <c r="D617" s="5">
        <f t="shared" si="89"/>
        <v>150000</v>
      </c>
      <c r="E617" s="5">
        <f t="shared" si="89"/>
        <v>75000</v>
      </c>
      <c r="F617" s="5">
        <f>F618</f>
        <v>101000</v>
      </c>
      <c r="G617" s="88"/>
      <c r="H617" s="241">
        <f t="shared" si="90"/>
        <v>134.66666666666666</v>
      </c>
    </row>
    <row r="618" spans="1:8" s="20" customFormat="1">
      <c r="A618" s="4">
        <v>512</v>
      </c>
      <c r="B618" s="90" t="s">
        <v>189</v>
      </c>
      <c r="C618" s="91"/>
      <c r="D618" s="5">
        <v>150000</v>
      </c>
      <c r="E618" s="5">
        <v>75000</v>
      </c>
      <c r="F618" s="5">
        <f>F619</f>
        <v>101000</v>
      </c>
      <c r="G618" s="88"/>
      <c r="H618" s="241">
        <f t="shared" si="90"/>
        <v>134.66666666666666</v>
      </c>
    </row>
    <row r="619" spans="1:8">
      <c r="A619" s="6">
        <v>5121</v>
      </c>
      <c r="B619" s="92" t="s">
        <v>190</v>
      </c>
      <c r="C619" s="89"/>
      <c r="D619" s="7"/>
      <c r="E619" s="7"/>
      <c r="F619" s="7">
        <v>101000</v>
      </c>
      <c r="G619" s="88"/>
      <c r="H619" s="89"/>
    </row>
    <row r="620" spans="1:8" s="157" customFormat="1">
      <c r="A620" s="6"/>
      <c r="B620" s="166"/>
      <c r="C620" s="165"/>
      <c r="D620" s="7"/>
      <c r="E620" s="7"/>
      <c r="F620" s="7"/>
      <c r="G620" s="164"/>
      <c r="H620" s="165"/>
    </row>
    <row r="621" spans="1:8">
      <c r="A621" s="4"/>
      <c r="B621" s="252" t="s">
        <v>212</v>
      </c>
      <c r="C621" s="255"/>
      <c r="D621" s="5">
        <f>D622</f>
        <v>452000</v>
      </c>
      <c r="E621" s="5">
        <f>E622</f>
        <v>226000</v>
      </c>
      <c r="F621" s="5">
        <f>F622</f>
        <v>138858.98000000001</v>
      </c>
      <c r="G621" s="254">
        <f t="shared" ref="G621:G626" si="91">F621/E621*100</f>
        <v>61.442026548672565</v>
      </c>
      <c r="H621" s="255"/>
    </row>
    <row r="622" spans="1:8">
      <c r="A622" s="4"/>
      <c r="B622" s="252" t="s">
        <v>244</v>
      </c>
      <c r="C622" s="255"/>
      <c r="D622" s="5">
        <f>D623+D630</f>
        <v>452000</v>
      </c>
      <c r="E622" s="5">
        <f>E623+E630</f>
        <v>226000</v>
      </c>
      <c r="F622" s="5">
        <f>F623+F630</f>
        <v>138858.98000000001</v>
      </c>
      <c r="G622" s="254">
        <f t="shared" si="91"/>
        <v>61.442026548672565</v>
      </c>
      <c r="H622" s="255"/>
    </row>
    <row r="623" spans="1:8">
      <c r="A623" s="4"/>
      <c r="B623" s="252" t="s">
        <v>245</v>
      </c>
      <c r="C623" s="255"/>
      <c r="D623" s="5">
        <f t="shared" ref="D623:F625" si="92">D624</f>
        <v>443000</v>
      </c>
      <c r="E623" s="5">
        <f t="shared" si="92"/>
        <v>221500</v>
      </c>
      <c r="F623" s="5">
        <f t="shared" si="92"/>
        <v>138858.98000000001</v>
      </c>
      <c r="G623" s="254">
        <f t="shared" si="91"/>
        <v>62.690284424379236</v>
      </c>
      <c r="H623" s="255"/>
    </row>
    <row r="624" spans="1:8">
      <c r="A624" s="4">
        <v>3</v>
      </c>
      <c r="B624" s="252" t="s">
        <v>6</v>
      </c>
      <c r="C624" s="253"/>
      <c r="D624" s="5">
        <f t="shared" si="92"/>
        <v>443000</v>
      </c>
      <c r="E624" s="5">
        <f t="shared" si="92"/>
        <v>221500</v>
      </c>
      <c r="F624" s="5">
        <f t="shared" si="92"/>
        <v>138858.98000000001</v>
      </c>
      <c r="G624" s="254">
        <f t="shared" si="91"/>
        <v>62.690284424379236</v>
      </c>
      <c r="H624" s="255"/>
    </row>
    <row r="625" spans="1:8">
      <c r="A625" s="4">
        <v>37</v>
      </c>
      <c r="B625" s="252" t="s">
        <v>154</v>
      </c>
      <c r="C625" s="253"/>
      <c r="D625" s="5">
        <f t="shared" si="92"/>
        <v>443000</v>
      </c>
      <c r="E625" s="5">
        <f t="shared" si="92"/>
        <v>221500</v>
      </c>
      <c r="F625" s="5">
        <f t="shared" si="92"/>
        <v>138858.98000000001</v>
      </c>
      <c r="G625" s="254">
        <f t="shared" si="91"/>
        <v>62.690284424379236</v>
      </c>
      <c r="H625" s="255"/>
    </row>
    <row r="626" spans="1:8">
      <c r="A626" s="4">
        <v>372</v>
      </c>
      <c r="B626" s="252" t="s">
        <v>144</v>
      </c>
      <c r="C626" s="253"/>
      <c r="D626" s="5">
        <v>443000</v>
      </c>
      <c r="E626" s="5">
        <v>221500</v>
      </c>
      <c r="F626" s="5">
        <f>F628+F627</f>
        <v>138858.98000000001</v>
      </c>
      <c r="G626" s="254">
        <f t="shared" si="91"/>
        <v>62.690284424379236</v>
      </c>
      <c r="H626" s="255"/>
    </row>
    <row r="627" spans="1:8" s="49" customFormat="1">
      <c r="A627" s="45">
        <v>3721</v>
      </c>
      <c r="B627" s="93" t="s">
        <v>111</v>
      </c>
      <c r="C627" s="46"/>
      <c r="D627" s="47"/>
      <c r="E627" s="47"/>
      <c r="F627" s="47">
        <v>42318.98</v>
      </c>
      <c r="G627" s="48"/>
      <c r="H627" s="46"/>
    </row>
    <row r="628" spans="1:8">
      <c r="A628" s="24">
        <v>3722</v>
      </c>
      <c r="B628" s="260" t="s">
        <v>112</v>
      </c>
      <c r="C628" s="261"/>
      <c r="D628" s="25"/>
      <c r="E628" s="25"/>
      <c r="F628" s="25">
        <v>96540</v>
      </c>
      <c r="G628" s="254"/>
      <c r="H628" s="255"/>
    </row>
    <row r="629" spans="1:8">
      <c r="A629" s="22"/>
      <c r="B629" s="258"/>
      <c r="C629" s="255"/>
      <c r="D629" s="5"/>
      <c r="E629" s="5"/>
      <c r="F629" s="5"/>
      <c r="G629" s="254"/>
      <c r="H629" s="255"/>
    </row>
    <row r="630" spans="1:8">
      <c r="A630" s="4"/>
      <c r="B630" s="252" t="s">
        <v>246</v>
      </c>
      <c r="C630" s="255"/>
      <c r="D630" s="5">
        <f t="shared" ref="D630:F632" si="93">D631</f>
        <v>9000</v>
      </c>
      <c r="E630" s="5">
        <f t="shared" si="93"/>
        <v>4500</v>
      </c>
      <c r="F630" s="5">
        <f t="shared" si="93"/>
        <v>0</v>
      </c>
      <c r="G630" s="254">
        <f>F630/E630*100</f>
        <v>0</v>
      </c>
      <c r="H630" s="255"/>
    </row>
    <row r="631" spans="1:8">
      <c r="A631" s="4">
        <v>3</v>
      </c>
      <c r="B631" s="252" t="s">
        <v>6</v>
      </c>
      <c r="C631" s="255"/>
      <c r="D631" s="5">
        <f t="shared" si="93"/>
        <v>9000</v>
      </c>
      <c r="E631" s="5">
        <f t="shared" si="93"/>
        <v>4500</v>
      </c>
      <c r="F631" s="5">
        <f t="shared" si="93"/>
        <v>0</v>
      </c>
      <c r="G631" s="254">
        <f t="shared" ref="G631:G633" si="94">F631/E631*100</f>
        <v>0</v>
      </c>
      <c r="H631" s="255"/>
    </row>
    <row r="632" spans="1:8">
      <c r="A632" s="4">
        <v>38</v>
      </c>
      <c r="B632" s="252" t="s">
        <v>113</v>
      </c>
      <c r="C632" s="253"/>
      <c r="D632" s="5">
        <f t="shared" si="93"/>
        <v>9000</v>
      </c>
      <c r="E632" s="5">
        <f t="shared" si="93"/>
        <v>4500</v>
      </c>
      <c r="F632" s="5">
        <f t="shared" si="93"/>
        <v>0</v>
      </c>
      <c r="G632" s="254">
        <f t="shared" si="94"/>
        <v>0</v>
      </c>
      <c r="H632" s="255"/>
    </row>
    <row r="633" spans="1:8">
      <c r="A633" s="4">
        <v>381</v>
      </c>
      <c r="B633" s="252" t="s">
        <v>114</v>
      </c>
      <c r="C633" s="253"/>
      <c r="D633" s="5">
        <v>9000</v>
      </c>
      <c r="E633" s="5">
        <v>4500</v>
      </c>
      <c r="F633" s="5">
        <f>F634</f>
        <v>0</v>
      </c>
      <c r="G633" s="254">
        <f t="shared" si="94"/>
        <v>0</v>
      </c>
      <c r="H633" s="255"/>
    </row>
    <row r="634" spans="1:8">
      <c r="A634" s="24">
        <v>3811</v>
      </c>
      <c r="B634" s="270" t="s">
        <v>115</v>
      </c>
      <c r="C634" s="261"/>
      <c r="D634" s="25"/>
      <c r="E634" s="25"/>
      <c r="F634" s="25">
        <v>0</v>
      </c>
      <c r="G634" s="254"/>
      <c r="H634" s="255"/>
    </row>
    <row r="635" spans="1:8">
      <c r="A635" s="24"/>
      <c r="B635" s="101"/>
      <c r="C635" s="87"/>
      <c r="D635" s="25"/>
      <c r="E635" s="25"/>
      <c r="F635" s="25"/>
      <c r="G635" s="88"/>
      <c r="H635" s="89"/>
    </row>
    <row r="636" spans="1:8">
      <c r="A636" s="4"/>
      <c r="B636" s="252" t="s">
        <v>213</v>
      </c>
      <c r="C636" s="253"/>
      <c r="D636" s="5">
        <f>D637</f>
        <v>144000</v>
      </c>
      <c r="E636" s="5">
        <f>E637</f>
        <v>72000</v>
      </c>
      <c r="F636" s="5">
        <f>F637</f>
        <v>19000</v>
      </c>
      <c r="G636" s="254">
        <f t="shared" ref="G636:G641" si="95">F636/E636*100</f>
        <v>26.388888888888889</v>
      </c>
      <c r="H636" s="255"/>
    </row>
    <row r="637" spans="1:8">
      <c r="A637" s="4"/>
      <c r="B637" s="252" t="s">
        <v>247</v>
      </c>
      <c r="C637" s="255"/>
      <c r="D637" s="5">
        <f>D638+D646</f>
        <v>144000</v>
      </c>
      <c r="E637" s="5">
        <f>E638+E646</f>
        <v>72000</v>
      </c>
      <c r="F637" s="5">
        <f>F638+F646</f>
        <v>19000</v>
      </c>
      <c r="G637" s="254">
        <f t="shared" si="95"/>
        <v>26.388888888888889</v>
      </c>
      <c r="H637" s="255"/>
    </row>
    <row r="638" spans="1:8">
      <c r="A638" s="4"/>
      <c r="B638" s="252" t="s">
        <v>248</v>
      </c>
      <c r="C638" s="255"/>
      <c r="D638" s="5">
        <f t="shared" ref="D638:F640" si="96">D639</f>
        <v>10000</v>
      </c>
      <c r="E638" s="5">
        <f t="shared" si="96"/>
        <v>5000</v>
      </c>
      <c r="F638" s="5">
        <f t="shared" si="96"/>
        <v>0</v>
      </c>
      <c r="G638" s="254">
        <f t="shared" si="95"/>
        <v>0</v>
      </c>
      <c r="H638" s="255"/>
    </row>
    <row r="639" spans="1:8">
      <c r="A639" s="4">
        <v>4</v>
      </c>
      <c r="B639" s="252" t="s">
        <v>7</v>
      </c>
      <c r="C639" s="255"/>
      <c r="D639" s="5">
        <f t="shared" si="96"/>
        <v>10000</v>
      </c>
      <c r="E639" s="5">
        <f t="shared" si="96"/>
        <v>5000</v>
      </c>
      <c r="F639" s="5">
        <f t="shared" si="96"/>
        <v>0</v>
      </c>
      <c r="G639" s="254">
        <f t="shared" si="95"/>
        <v>0</v>
      </c>
      <c r="H639" s="255"/>
    </row>
    <row r="640" spans="1:8">
      <c r="A640" s="4">
        <v>42</v>
      </c>
      <c r="B640" s="252" t="s">
        <v>141</v>
      </c>
      <c r="C640" s="255"/>
      <c r="D640" s="5">
        <f t="shared" si="96"/>
        <v>10000</v>
      </c>
      <c r="E640" s="5">
        <f t="shared" si="96"/>
        <v>5000</v>
      </c>
      <c r="F640" s="5">
        <f t="shared" si="96"/>
        <v>0</v>
      </c>
      <c r="G640" s="254">
        <f t="shared" si="95"/>
        <v>0</v>
      </c>
      <c r="H640" s="255"/>
    </row>
    <row r="641" spans="1:8">
      <c r="A641" s="4">
        <v>422</v>
      </c>
      <c r="B641" s="252" t="s">
        <v>121</v>
      </c>
      <c r="C641" s="253"/>
      <c r="D641" s="5">
        <v>10000</v>
      </c>
      <c r="E641" s="5">
        <v>5000</v>
      </c>
      <c r="F641" s="5">
        <f>F642</f>
        <v>0</v>
      </c>
      <c r="G641" s="254">
        <f t="shared" si="95"/>
        <v>0</v>
      </c>
      <c r="H641" s="255"/>
    </row>
    <row r="642" spans="1:8">
      <c r="A642" s="6">
        <v>4227</v>
      </c>
      <c r="B642" s="256" t="s">
        <v>123</v>
      </c>
      <c r="C642" s="255"/>
      <c r="D642" s="5"/>
      <c r="E642" s="5"/>
      <c r="F642" s="29">
        <v>0</v>
      </c>
      <c r="G642" s="254"/>
      <c r="H642" s="255"/>
    </row>
    <row r="643" spans="1:8" s="220" customFormat="1" ht="30">
      <c r="A643" s="1" t="s">
        <v>135</v>
      </c>
      <c r="B643" s="248" t="s">
        <v>136</v>
      </c>
      <c r="C643" s="249"/>
      <c r="D643" s="2" t="s">
        <v>299</v>
      </c>
      <c r="E643" s="2" t="s">
        <v>277</v>
      </c>
      <c r="F643" s="2" t="s">
        <v>278</v>
      </c>
      <c r="G643" s="248" t="s">
        <v>137</v>
      </c>
      <c r="H643" s="249"/>
    </row>
    <row r="644" spans="1:8" s="220" customFormat="1">
      <c r="A644" s="3">
        <v>1</v>
      </c>
      <c r="B644" s="250">
        <v>2</v>
      </c>
      <c r="C644" s="251"/>
      <c r="D644" s="3">
        <v>3</v>
      </c>
      <c r="E644" s="3">
        <v>4</v>
      </c>
      <c r="F644" s="3">
        <v>5</v>
      </c>
      <c r="G644" s="250">
        <v>6</v>
      </c>
      <c r="H644" s="251"/>
    </row>
    <row r="645" spans="1:8">
      <c r="A645" s="6"/>
      <c r="B645" s="92"/>
      <c r="C645" s="89"/>
      <c r="D645" s="5"/>
      <c r="E645" s="5"/>
      <c r="F645" s="29"/>
      <c r="G645" s="88"/>
      <c r="H645" s="89"/>
    </row>
    <row r="646" spans="1:8">
      <c r="A646" s="4"/>
      <c r="B646" s="252" t="s">
        <v>249</v>
      </c>
      <c r="C646" s="255"/>
      <c r="D646" s="5">
        <f t="shared" ref="D646:F647" si="97">D647</f>
        <v>134000</v>
      </c>
      <c r="E646" s="5">
        <f t="shared" si="97"/>
        <v>67000</v>
      </c>
      <c r="F646" s="5">
        <f t="shared" si="97"/>
        <v>19000</v>
      </c>
      <c r="G646" s="254">
        <f t="shared" ref="G646:G648" si="98">F646/E646*100</f>
        <v>28.35820895522388</v>
      </c>
      <c r="H646" s="255"/>
    </row>
    <row r="647" spans="1:8">
      <c r="A647" s="4">
        <v>3</v>
      </c>
      <c r="B647" s="252" t="s">
        <v>6</v>
      </c>
      <c r="C647" s="253"/>
      <c r="D647" s="5">
        <f t="shared" si="97"/>
        <v>134000</v>
      </c>
      <c r="E647" s="5">
        <f t="shared" si="97"/>
        <v>67000</v>
      </c>
      <c r="F647" s="5">
        <f t="shared" si="97"/>
        <v>19000</v>
      </c>
      <c r="G647" s="254">
        <f t="shared" si="98"/>
        <v>28.35820895522388</v>
      </c>
      <c r="H647" s="255"/>
    </row>
    <row r="648" spans="1:8">
      <c r="A648" s="4">
        <v>38</v>
      </c>
      <c r="B648" s="252" t="s">
        <v>113</v>
      </c>
      <c r="C648" s="255"/>
      <c r="D648" s="5">
        <f>D649</f>
        <v>134000</v>
      </c>
      <c r="E648" s="5">
        <f>E649</f>
        <v>67000</v>
      </c>
      <c r="F648" s="5">
        <f>F649</f>
        <v>19000</v>
      </c>
      <c r="G648" s="254">
        <f t="shared" si="98"/>
        <v>28.35820895522388</v>
      </c>
      <c r="H648" s="255"/>
    </row>
    <row r="649" spans="1:8">
      <c r="A649" s="4">
        <v>381</v>
      </c>
      <c r="B649" s="252" t="s">
        <v>114</v>
      </c>
      <c r="C649" s="255"/>
      <c r="D649" s="5">
        <v>134000</v>
      </c>
      <c r="E649" s="5">
        <v>67000</v>
      </c>
      <c r="F649" s="5">
        <f>F650</f>
        <v>19000</v>
      </c>
      <c r="G649" s="254">
        <f>F649/E649*100</f>
        <v>28.35820895522388</v>
      </c>
      <c r="H649" s="255"/>
    </row>
    <row r="650" spans="1:8">
      <c r="A650" s="24">
        <v>3811</v>
      </c>
      <c r="B650" s="260" t="s">
        <v>115</v>
      </c>
      <c r="C650" s="261"/>
      <c r="D650" s="25"/>
      <c r="E650" s="25"/>
      <c r="F650" s="25">
        <v>19000</v>
      </c>
      <c r="G650" s="254"/>
      <c r="H650" s="255"/>
    </row>
    <row r="651" spans="1:8">
      <c r="A651" s="24"/>
      <c r="B651" s="86"/>
      <c r="C651" s="87"/>
      <c r="D651" s="25"/>
      <c r="E651" s="25"/>
      <c r="F651" s="25"/>
      <c r="G651" s="88"/>
      <c r="H651" s="89"/>
    </row>
    <row r="652" spans="1:8">
      <c r="A652" s="4"/>
      <c r="B652" s="252" t="s">
        <v>214</v>
      </c>
      <c r="C652" s="253"/>
      <c r="D652" s="5">
        <f>D653+D660+D667</f>
        <v>708000</v>
      </c>
      <c r="E652" s="5">
        <f>E653+E660+E667</f>
        <v>354000</v>
      </c>
      <c r="F652" s="5">
        <f>F653+F660+F667</f>
        <v>29000</v>
      </c>
      <c r="G652" s="254">
        <f t="shared" ref="G652:G657" si="99">F652/E652*100</f>
        <v>8.1920903954802249</v>
      </c>
      <c r="H652" s="255"/>
    </row>
    <row r="653" spans="1:8">
      <c r="A653" s="4"/>
      <c r="B653" s="252" t="s">
        <v>250</v>
      </c>
      <c r="C653" s="255"/>
      <c r="D653" s="5">
        <f t="shared" ref="D653:F656" si="100">D654</f>
        <v>127000</v>
      </c>
      <c r="E653" s="5">
        <f t="shared" si="100"/>
        <v>63500</v>
      </c>
      <c r="F653" s="5">
        <f t="shared" si="100"/>
        <v>26000</v>
      </c>
      <c r="G653" s="254">
        <f t="shared" si="99"/>
        <v>40.944881889763778</v>
      </c>
      <c r="H653" s="255"/>
    </row>
    <row r="654" spans="1:8">
      <c r="A654" s="4"/>
      <c r="B654" s="252" t="s">
        <v>251</v>
      </c>
      <c r="C654" s="255"/>
      <c r="D654" s="5">
        <f t="shared" si="100"/>
        <v>127000</v>
      </c>
      <c r="E654" s="5">
        <f t="shared" si="100"/>
        <v>63500</v>
      </c>
      <c r="F654" s="5">
        <f t="shared" si="100"/>
        <v>26000</v>
      </c>
      <c r="G654" s="254">
        <f t="shared" si="99"/>
        <v>40.944881889763778</v>
      </c>
      <c r="H654" s="255"/>
    </row>
    <row r="655" spans="1:8">
      <c r="A655" s="4">
        <v>3</v>
      </c>
      <c r="B655" s="252" t="s">
        <v>6</v>
      </c>
      <c r="C655" s="253"/>
      <c r="D655" s="5">
        <f t="shared" si="100"/>
        <v>127000</v>
      </c>
      <c r="E655" s="5">
        <f t="shared" si="100"/>
        <v>63500</v>
      </c>
      <c r="F655" s="5">
        <f t="shared" si="100"/>
        <v>26000</v>
      </c>
      <c r="G655" s="254">
        <f t="shared" si="99"/>
        <v>40.944881889763778</v>
      </c>
      <c r="H655" s="255"/>
    </row>
    <row r="656" spans="1:8">
      <c r="A656" s="4">
        <v>38</v>
      </c>
      <c r="B656" s="252" t="s">
        <v>113</v>
      </c>
      <c r="C656" s="253"/>
      <c r="D656" s="5">
        <f t="shared" si="100"/>
        <v>127000</v>
      </c>
      <c r="E656" s="5">
        <f t="shared" si="100"/>
        <v>63500</v>
      </c>
      <c r="F656" s="5">
        <f t="shared" si="100"/>
        <v>26000</v>
      </c>
      <c r="G656" s="254">
        <f t="shared" si="99"/>
        <v>40.944881889763778</v>
      </c>
      <c r="H656" s="255"/>
    </row>
    <row r="657" spans="1:8">
      <c r="A657" s="4">
        <v>381</v>
      </c>
      <c r="B657" s="252" t="s">
        <v>114</v>
      </c>
      <c r="C657" s="253"/>
      <c r="D657" s="5">
        <v>127000</v>
      </c>
      <c r="E657" s="5">
        <v>63500</v>
      </c>
      <c r="F657" s="5">
        <f>F658</f>
        <v>26000</v>
      </c>
      <c r="G657" s="254">
        <f t="shared" si="99"/>
        <v>40.944881889763778</v>
      </c>
      <c r="H657" s="255"/>
    </row>
    <row r="658" spans="1:8">
      <c r="A658" s="6">
        <v>3811</v>
      </c>
      <c r="B658" s="256" t="s">
        <v>115</v>
      </c>
      <c r="C658" s="255"/>
      <c r="D658" s="7"/>
      <c r="E658" s="7"/>
      <c r="F658" s="7">
        <v>26000</v>
      </c>
      <c r="G658" s="254"/>
      <c r="H658" s="255"/>
    </row>
    <row r="659" spans="1:8">
      <c r="A659" s="3"/>
      <c r="B659" s="110"/>
      <c r="C659" s="111"/>
      <c r="D659" s="3"/>
      <c r="E659" s="3"/>
      <c r="F659" s="3"/>
      <c r="G659" s="110"/>
      <c r="H659" s="111"/>
    </row>
    <row r="660" spans="1:8">
      <c r="A660" s="4"/>
      <c r="B660" s="252" t="s">
        <v>252</v>
      </c>
      <c r="C660" s="255"/>
      <c r="D660" s="5">
        <f t="shared" ref="D660:F663" si="101">D661</f>
        <v>367000</v>
      </c>
      <c r="E660" s="5">
        <f t="shared" si="101"/>
        <v>183500</v>
      </c>
      <c r="F660" s="5">
        <f t="shared" si="101"/>
        <v>0</v>
      </c>
      <c r="G660" s="254">
        <f t="shared" ref="G660:G664" si="102">F660/E660*100</f>
        <v>0</v>
      </c>
      <c r="H660" s="255"/>
    </row>
    <row r="661" spans="1:8">
      <c r="A661" s="4"/>
      <c r="B661" s="252" t="s">
        <v>253</v>
      </c>
      <c r="C661" s="255"/>
      <c r="D661" s="5">
        <f t="shared" si="101"/>
        <v>367000</v>
      </c>
      <c r="E661" s="5">
        <f t="shared" si="101"/>
        <v>183500</v>
      </c>
      <c r="F661" s="5">
        <f t="shared" si="101"/>
        <v>0</v>
      </c>
      <c r="G661" s="254">
        <f t="shared" si="102"/>
        <v>0</v>
      </c>
      <c r="H661" s="255"/>
    </row>
    <row r="662" spans="1:8">
      <c r="A662" s="4">
        <v>3</v>
      </c>
      <c r="B662" s="252" t="s">
        <v>6</v>
      </c>
      <c r="C662" s="255"/>
      <c r="D662" s="5">
        <f t="shared" si="101"/>
        <v>367000</v>
      </c>
      <c r="E662" s="5">
        <f t="shared" si="101"/>
        <v>183500</v>
      </c>
      <c r="F662" s="5">
        <f t="shared" si="101"/>
        <v>0</v>
      </c>
      <c r="G662" s="254">
        <f t="shared" si="102"/>
        <v>0</v>
      </c>
      <c r="H662" s="255"/>
    </row>
    <row r="663" spans="1:8">
      <c r="A663" s="4">
        <v>38</v>
      </c>
      <c r="B663" s="252" t="s">
        <v>113</v>
      </c>
      <c r="C663" s="255"/>
      <c r="D663" s="5">
        <f>D664</f>
        <v>367000</v>
      </c>
      <c r="E663" s="5">
        <f>E664</f>
        <v>183500</v>
      </c>
      <c r="F663" s="5">
        <f t="shared" si="101"/>
        <v>0</v>
      </c>
      <c r="G663" s="254">
        <f t="shared" si="102"/>
        <v>0</v>
      </c>
      <c r="H663" s="255"/>
    </row>
    <row r="664" spans="1:8">
      <c r="A664" s="4">
        <v>381</v>
      </c>
      <c r="B664" s="252" t="s">
        <v>114</v>
      </c>
      <c r="C664" s="255"/>
      <c r="D664" s="5">
        <v>367000</v>
      </c>
      <c r="E664" s="5">
        <v>183500</v>
      </c>
      <c r="F664" s="5">
        <f>F665</f>
        <v>0</v>
      </c>
      <c r="G664" s="254">
        <f t="shared" si="102"/>
        <v>0</v>
      </c>
      <c r="H664" s="255"/>
    </row>
    <row r="665" spans="1:8">
      <c r="A665" s="6">
        <v>3811</v>
      </c>
      <c r="B665" s="256" t="s">
        <v>115</v>
      </c>
      <c r="C665" s="255"/>
      <c r="D665" s="5"/>
      <c r="E665" s="5"/>
      <c r="F665" s="29">
        <v>0</v>
      </c>
      <c r="G665" s="254"/>
      <c r="H665" s="255"/>
    </row>
    <row r="666" spans="1:8">
      <c r="A666" s="3"/>
      <c r="B666" s="95"/>
      <c r="C666" s="96"/>
      <c r="D666" s="3"/>
      <c r="E666" s="3"/>
      <c r="F666" s="3"/>
      <c r="G666" s="95"/>
      <c r="H666" s="96"/>
    </row>
    <row r="667" spans="1:8">
      <c r="A667" s="4"/>
      <c r="B667" s="252" t="s">
        <v>254</v>
      </c>
      <c r="C667" s="253"/>
      <c r="D667" s="5">
        <f t="shared" ref="D667:F670" si="103">D668</f>
        <v>214000</v>
      </c>
      <c r="E667" s="5">
        <f t="shared" si="103"/>
        <v>107000</v>
      </c>
      <c r="F667" s="5">
        <f t="shared" si="103"/>
        <v>3000</v>
      </c>
      <c r="G667" s="254">
        <f t="shared" ref="G667:G671" si="104">F667/E667*100</f>
        <v>2.8037383177570092</v>
      </c>
      <c r="H667" s="255"/>
    </row>
    <row r="668" spans="1:8">
      <c r="A668" s="4"/>
      <c r="B668" s="252" t="s">
        <v>255</v>
      </c>
      <c r="C668" s="253"/>
      <c r="D668" s="5">
        <f t="shared" si="103"/>
        <v>214000</v>
      </c>
      <c r="E668" s="5">
        <f t="shared" si="103"/>
        <v>107000</v>
      </c>
      <c r="F668" s="5">
        <f t="shared" si="103"/>
        <v>3000</v>
      </c>
      <c r="G668" s="254">
        <f t="shared" si="104"/>
        <v>2.8037383177570092</v>
      </c>
      <c r="H668" s="255"/>
    </row>
    <row r="669" spans="1:8">
      <c r="A669" s="4">
        <v>3</v>
      </c>
      <c r="B669" s="252" t="s">
        <v>6</v>
      </c>
      <c r="C669" s="253"/>
      <c r="D669" s="5">
        <f t="shared" si="103"/>
        <v>214000</v>
      </c>
      <c r="E669" s="5">
        <f t="shared" si="103"/>
        <v>107000</v>
      </c>
      <c r="F669" s="5">
        <f t="shared" si="103"/>
        <v>3000</v>
      </c>
      <c r="G669" s="254">
        <f t="shared" si="104"/>
        <v>2.8037383177570092</v>
      </c>
      <c r="H669" s="255"/>
    </row>
    <row r="670" spans="1:8">
      <c r="A670" s="4">
        <v>38</v>
      </c>
      <c r="B670" s="252" t="s">
        <v>113</v>
      </c>
      <c r="C670" s="253"/>
      <c r="D670" s="5">
        <f t="shared" si="103"/>
        <v>214000</v>
      </c>
      <c r="E670" s="5">
        <f t="shared" si="103"/>
        <v>107000</v>
      </c>
      <c r="F670" s="5">
        <f t="shared" si="103"/>
        <v>3000</v>
      </c>
      <c r="G670" s="254">
        <f t="shared" si="104"/>
        <v>2.8037383177570092</v>
      </c>
      <c r="H670" s="255"/>
    </row>
    <row r="671" spans="1:8">
      <c r="A671" s="4">
        <v>381</v>
      </c>
      <c r="B671" s="252" t="s">
        <v>114</v>
      </c>
      <c r="C671" s="255"/>
      <c r="D671" s="5">
        <v>214000</v>
      </c>
      <c r="E671" s="5">
        <v>107000</v>
      </c>
      <c r="F671" s="5">
        <f>F672</f>
        <v>3000</v>
      </c>
      <c r="G671" s="254">
        <f t="shared" si="104"/>
        <v>2.8037383177570092</v>
      </c>
      <c r="H671" s="255"/>
    </row>
    <row r="672" spans="1:8">
      <c r="A672" s="24">
        <v>3811</v>
      </c>
      <c r="B672" s="260" t="s">
        <v>115</v>
      </c>
      <c r="C672" s="261"/>
      <c r="D672" s="25"/>
      <c r="E672" s="25"/>
      <c r="F672" s="25">
        <v>3000</v>
      </c>
      <c r="G672" s="254"/>
      <c r="H672" s="255"/>
    </row>
    <row r="673" spans="1:8">
      <c r="A673" s="22"/>
      <c r="B673" s="258"/>
      <c r="C673" s="255"/>
      <c r="D673" s="23"/>
      <c r="E673" s="23"/>
      <c r="F673" s="23"/>
      <c r="G673" s="254"/>
      <c r="H673" s="255"/>
    </row>
    <row r="674" spans="1:8" s="220" customFormat="1">
      <c r="A674" s="22"/>
      <c r="B674" s="217"/>
      <c r="C674" s="214"/>
      <c r="D674" s="23"/>
      <c r="E674" s="23"/>
      <c r="F674" s="23"/>
      <c r="G674" s="215"/>
      <c r="H674" s="214"/>
    </row>
    <row r="675" spans="1:8" s="220" customFormat="1" ht="30">
      <c r="A675" s="1" t="s">
        <v>135</v>
      </c>
      <c r="B675" s="248" t="s">
        <v>136</v>
      </c>
      <c r="C675" s="249"/>
      <c r="D675" s="2" t="s">
        <v>297</v>
      </c>
      <c r="E675" s="2" t="s">
        <v>277</v>
      </c>
      <c r="F675" s="2" t="s">
        <v>278</v>
      </c>
      <c r="G675" s="248" t="s">
        <v>137</v>
      </c>
      <c r="H675" s="249"/>
    </row>
    <row r="676" spans="1:8" s="220" customFormat="1">
      <c r="A676" s="3">
        <v>1</v>
      </c>
      <c r="B676" s="250">
        <v>2</v>
      </c>
      <c r="C676" s="251"/>
      <c r="D676" s="3">
        <v>3</v>
      </c>
      <c r="E676" s="3">
        <v>4</v>
      </c>
      <c r="F676" s="3">
        <v>5</v>
      </c>
      <c r="G676" s="250">
        <v>6</v>
      </c>
      <c r="H676" s="251"/>
    </row>
    <row r="677" spans="1:8">
      <c r="A677" s="4"/>
      <c r="B677" s="252" t="s">
        <v>215</v>
      </c>
      <c r="C677" s="255"/>
      <c r="D677" s="5">
        <f>D678</f>
        <v>2660000</v>
      </c>
      <c r="E677" s="5">
        <f>E678</f>
        <v>1330000</v>
      </c>
      <c r="F677" s="5">
        <f>F678</f>
        <v>256666.47999999998</v>
      </c>
      <c r="G677" s="254">
        <f>F677/E677*100</f>
        <v>19.298231578947366</v>
      </c>
      <c r="H677" s="255"/>
    </row>
    <row r="678" spans="1:8">
      <c r="A678" s="4"/>
      <c r="B678" s="252" t="s">
        <v>216</v>
      </c>
      <c r="C678" s="255"/>
      <c r="D678" s="5">
        <f>D679+D742+D723</f>
        <v>2660000</v>
      </c>
      <c r="E678" s="5">
        <f>E679+E742+E723</f>
        <v>1330000</v>
      </c>
      <c r="F678" s="5">
        <f>F679+F742+F723</f>
        <v>256666.47999999998</v>
      </c>
      <c r="G678" s="254">
        <f t="shared" ref="G678:G679" si="105">F678/E678*100</f>
        <v>19.298231578947366</v>
      </c>
      <c r="H678" s="255"/>
    </row>
    <row r="679" spans="1:8">
      <c r="A679" s="4"/>
      <c r="B679" s="252" t="s">
        <v>217</v>
      </c>
      <c r="C679" s="253"/>
      <c r="D679" s="5">
        <f>D680+D690+D696+D710</f>
        <v>1216000</v>
      </c>
      <c r="E679" s="5">
        <f>E680+E690+E696+E710</f>
        <v>608000</v>
      </c>
      <c r="F679" s="5">
        <f>F680+F690+F696+F710</f>
        <v>122412.28</v>
      </c>
      <c r="G679" s="254">
        <f t="shared" si="105"/>
        <v>20.133598684210526</v>
      </c>
      <c r="H679" s="255"/>
    </row>
    <row r="680" spans="1:8">
      <c r="A680" s="4"/>
      <c r="B680" s="252" t="s">
        <v>256</v>
      </c>
      <c r="C680" s="253"/>
      <c r="D680" s="5">
        <f t="shared" ref="D680:F680" si="106">D681</f>
        <v>106000</v>
      </c>
      <c r="E680" s="5">
        <f t="shared" si="106"/>
        <v>53000</v>
      </c>
      <c r="F680" s="5">
        <f t="shared" si="106"/>
        <v>38724.159999999996</v>
      </c>
      <c r="G680" s="254">
        <f t="shared" ref="G680:G681" si="107">F680/E680*100</f>
        <v>73.064452830188671</v>
      </c>
      <c r="H680" s="255"/>
    </row>
    <row r="681" spans="1:8">
      <c r="A681" s="4">
        <v>3</v>
      </c>
      <c r="B681" s="252" t="s">
        <v>6</v>
      </c>
      <c r="C681" s="253"/>
      <c r="D681" s="5">
        <f>+D682</f>
        <v>106000</v>
      </c>
      <c r="E681" s="5">
        <f>+E682</f>
        <v>53000</v>
      </c>
      <c r="F681" s="5">
        <f>+F682</f>
        <v>38724.159999999996</v>
      </c>
      <c r="G681" s="254">
        <f t="shared" si="107"/>
        <v>73.064452830188671</v>
      </c>
      <c r="H681" s="255"/>
    </row>
    <row r="682" spans="1:8">
      <c r="A682" s="4">
        <v>32</v>
      </c>
      <c r="B682" s="252" t="s">
        <v>75</v>
      </c>
      <c r="C682" s="255"/>
      <c r="D682" s="5">
        <f>+D683+D686</f>
        <v>106000</v>
      </c>
      <c r="E682" s="5">
        <f>+E683+E686</f>
        <v>53000</v>
      </c>
      <c r="F682" s="5">
        <f>+F683+F686</f>
        <v>38724.159999999996</v>
      </c>
      <c r="G682" s="254">
        <f t="shared" ref="G682" si="108">F682/E682*100</f>
        <v>73.064452830188671</v>
      </c>
      <c r="H682" s="255"/>
    </row>
    <row r="683" spans="1:8">
      <c r="A683" s="4">
        <v>322</v>
      </c>
      <c r="B683" s="252" t="s">
        <v>81</v>
      </c>
      <c r="C683" s="255"/>
      <c r="D683" s="5">
        <v>16000</v>
      </c>
      <c r="E683" s="5">
        <v>8000</v>
      </c>
      <c r="F683" s="5">
        <f>F684+F685</f>
        <v>6059.95</v>
      </c>
      <c r="G683" s="254">
        <f t="shared" ref="G683" si="109">F683/E683*100</f>
        <v>75.749375000000001</v>
      </c>
      <c r="H683" s="255"/>
    </row>
    <row r="684" spans="1:8">
      <c r="A684" s="24">
        <v>3223</v>
      </c>
      <c r="B684" s="260" t="s">
        <v>83</v>
      </c>
      <c r="C684" s="261"/>
      <c r="D684" s="25"/>
      <c r="E684" s="25"/>
      <c r="F684" s="25">
        <v>4174</v>
      </c>
      <c r="G684" s="254"/>
      <c r="H684" s="255"/>
    </row>
    <row r="685" spans="1:8">
      <c r="A685" s="24">
        <v>3224</v>
      </c>
      <c r="B685" s="142" t="s">
        <v>263</v>
      </c>
      <c r="C685" s="130"/>
      <c r="D685" s="25"/>
      <c r="E685" s="25"/>
      <c r="F685" s="25">
        <v>1885.95</v>
      </c>
      <c r="G685" s="131"/>
      <c r="H685" s="132"/>
    </row>
    <row r="686" spans="1:8">
      <c r="A686" s="4">
        <v>323</v>
      </c>
      <c r="B686" s="252" t="s">
        <v>87</v>
      </c>
      <c r="C686" s="255"/>
      <c r="D686" s="5">
        <v>90000</v>
      </c>
      <c r="E686" s="5">
        <v>45000</v>
      </c>
      <c r="F686" s="5">
        <f>F688+F687</f>
        <v>32664.21</v>
      </c>
      <c r="G686" s="254">
        <f t="shared" ref="G686" si="110">F686/E686*100</f>
        <v>72.587133333333327</v>
      </c>
      <c r="H686" s="255"/>
    </row>
    <row r="687" spans="1:8">
      <c r="A687" s="6">
        <v>3232</v>
      </c>
      <c r="B687" s="256" t="s">
        <v>89</v>
      </c>
      <c r="C687" s="255"/>
      <c r="D687" s="5"/>
      <c r="E687" s="5"/>
      <c r="F687" s="29">
        <v>23714.68</v>
      </c>
      <c r="G687" s="254"/>
      <c r="H687" s="255"/>
    </row>
    <row r="688" spans="1:8">
      <c r="A688" s="6">
        <v>3234</v>
      </c>
      <c r="B688" s="256" t="s">
        <v>91</v>
      </c>
      <c r="C688" s="255"/>
      <c r="D688" s="5"/>
      <c r="E688" s="5"/>
      <c r="F688" s="29">
        <v>8949.5300000000007</v>
      </c>
      <c r="G688" s="254"/>
      <c r="H688" s="255"/>
    </row>
    <row r="689" spans="1:8">
      <c r="A689" s="6"/>
      <c r="B689" s="92"/>
      <c r="C689" s="89"/>
      <c r="D689" s="5"/>
      <c r="E689" s="5"/>
      <c r="F689" s="29"/>
      <c r="G689" s="88"/>
      <c r="H689" s="89"/>
    </row>
    <row r="690" spans="1:8">
      <c r="A690" s="4"/>
      <c r="B690" s="252" t="s">
        <v>257</v>
      </c>
      <c r="C690" s="255"/>
      <c r="D690" s="5">
        <f t="shared" ref="D690:F692" si="111">D691</f>
        <v>290000</v>
      </c>
      <c r="E690" s="5">
        <f t="shared" si="111"/>
        <v>145000</v>
      </c>
      <c r="F690" s="5">
        <f t="shared" si="111"/>
        <v>8775</v>
      </c>
      <c r="G690" s="254">
        <f t="shared" ref="G690:G693" si="112">F690/E690*100</f>
        <v>6.0517241379310347</v>
      </c>
      <c r="H690" s="255"/>
    </row>
    <row r="691" spans="1:8">
      <c r="A691" s="4">
        <v>3</v>
      </c>
      <c r="B691" s="252" t="s">
        <v>6</v>
      </c>
      <c r="C691" s="253"/>
      <c r="D691" s="5">
        <f t="shared" si="111"/>
        <v>290000</v>
      </c>
      <c r="E691" s="5">
        <f t="shared" si="111"/>
        <v>145000</v>
      </c>
      <c r="F691" s="5">
        <f t="shared" si="111"/>
        <v>8775</v>
      </c>
      <c r="G691" s="254">
        <f t="shared" si="112"/>
        <v>6.0517241379310347</v>
      </c>
      <c r="H691" s="255"/>
    </row>
    <row r="692" spans="1:8">
      <c r="A692" s="4">
        <v>32</v>
      </c>
      <c r="B692" s="252" t="s">
        <v>75</v>
      </c>
      <c r="C692" s="253"/>
      <c r="D692" s="5">
        <f t="shared" si="111"/>
        <v>290000</v>
      </c>
      <c r="E692" s="5">
        <f t="shared" si="111"/>
        <v>145000</v>
      </c>
      <c r="F692" s="5">
        <f t="shared" si="111"/>
        <v>8775</v>
      </c>
      <c r="G692" s="254">
        <f t="shared" si="112"/>
        <v>6.0517241379310347</v>
      </c>
      <c r="H692" s="255"/>
    </row>
    <row r="693" spans="1:8">
      <c r="A693" s="4">
        <v>323</v>
      </c>
      <c r="B693" s="252" t="s">
        <v>87</v>
      </c>
      <c r="C693" s="255"/>
      <c r="D693" s="5">
        <v>290000</v>
      </c>
      <c r="E693" s="5">
        <v>145000</v>
      </c>
      <c r="F693" s="5">
        <f>+F694</f>
        <v>8775</v>
      </c>
      <c r="G693" s="254">
        <f t="shared" si="112"/>
        <v>6.0517241379310347</v>
      </c>
      <c r="H693" s="255"/>
    </row>
    <row r="694" spans="1:8">
      <c r="A694" s="24">
        <v>3232</v>
      </c>
      <c r="B694" s="260" t="s">
        <v>89</v>
      </c>
      <c r="C694" s="261"/>
      <c r="D694" s="25"/>
      <c r="E694" s="25"/>
      <c r="F694" s="25">
        <v>8775</v>
      </c>
      <c r="G694" s="254"/>
      <c r="H694" s="255"/>
    </row>
    <row r="695" spans="1:8">
      <c r="A695" s="4"/>
      <c r="B695" s="252"/>
      <c r="C695" s="255"/>
      <c r="D695" s="5"/>
      <c r="E695" s="5"/>
      <c r="F695" s="5"/>
      <c r="G695" s="254"/>
      <c r="H695" s="255"/>
    </row>
    <row r="696" spans="1:8">
      <c r="A696" s="4"/>
      <c r="B696" s="252" t="s">
        <v>258</v>
      </c>
      <c r="C696" s="255"/>
      <c r="D696" s="5">
        <f>D697+D703</f>
        <v>730000</v>
      </c>
      <c r="E696" s="5">
        <f>E697+E703</f>
        <v>365000</v>
      </c>
      <c r="F696" s="5">
        <f>F697+F703</f>
        <v>29064.53</v>
      </c>
      <c r="G696" s="254">
        <f>F696/E696*100</f>
        <v>7.9628849315068484</v>
      </c>
      <c r="H696" s="255"/>
    </row>
    <row r="697" spans="1:8">
      <c r="A697" s="4">
        <v>3</v>
      </c>
      <c r="B697" s="252" t="s">
        <v>6</v>
      </c>
      <c r="C697" s="255"/>
      <c r="D697" s="5">
        <f t="shared" ref="D697:F697" si="113">D698</f>
        <v>130000</v>
      </c>
      <c r="E697" s="5">
        <f t="shared" si="113"/>
        <v>65000</v>
      </c>
      <c r="F697" s="5">
        <f t="shared" si="113"/>
        <v>29064.53</v>
      </c>
      <c r="G697" s="254">
        <f t="shared" ref="G697:G699" si="114">F697/E697*100</f>
        <v>44.714661538461534</v>
      </c>
      <c r="H697" s="255"/>
    </row>
    <row r="698" spans="1:8">
      <c r="A698" s="4">
        <v>32</v>
      </c>
      <c r="B698" s="252" t="s">
        <v>75</v>
      </c>
      <c r="C698" s="253"/>
      <c r="D698" s="5">
        <f>D699+D701</f>
        <v>130000</v>
      </c>
      <c r="E698" s="5">
        <f>E699+E701</f>
        <v>65000</v>
      </c>
      <c r="F698" s="5">
        <f>F699+F701</f>
        <v>29064.53</v>
      </c>
      <c r="G698" s="254">
        <f t="shared" si="114"/>
        <v>44.714661538461534</v>
      </c>
      <c r="H698" s="255"/>
    </row>
    <row r="699" spans="1:8">
      <c r="A699" s="4">
        <v>322</v>
      </c>
      <c r="B699" s="252" t="s">
        <v>81</v>
      </c>
      <c r="C699" s="253"/>
      <c r="D699" s="5">
        <v>70000</v>
      </c>
      <c r="E699" s="5">
        <v>35000</v>
      </c>
      <c r="F699" s="5">
        <f>F700</f>
        <v>20739.53</v>
      </c>
      <c r="G699" s="254">
        <f t="shared" si="114"/>
        <v>59.255799999999994</v>
      </c>
      <c r="H699" s="255"/>
    </row>
    <row r="700" spans="1:8">
      <c r="A700" s="24">
        <v>3223</v>
      </c>
      <c r="B700" s="260" t="s">
        <v>83</v>
      </c>
      <c r="C700" s="261"/>
      <c r="D700" s="25"/>
      <c r="E700" s="25"/>
      <c r="F700" s="25">
        <v>20739.53</v>
      </c>
      <c r="G700" s="254"/>
      <c r="H700" s="255"/>
    </row>
    <row r="701" spans="1:8">
      <c r="A701" s="4">
        <v>323</v>
      </c>
      <c r="B701" s="252" t="s">
        <v>87</v>
      </c>
      <c r="C701" s="255"/>
      <c r="D701" s="5">
        <v>60000</v>
      </c>
      <c r="E701" s="5">
        <v>30000</v>
      </c>
      <c r="F701" s="5">
        <f>F702</f>
        <v>8325</v>
      </c>
      <c r="G701" s="254">
        <f t="shared" ref="G701" si="115">F701/E701*100</f>
        <v>27.750000000000004</v>
      </c>
      <c r="H701" s="255"/>
    </row>
    <row r="702" spans="1:8">
      <c r="A702" s="6">
        <v>3232</v>
      </c>
      <c r="B702" s="256" t="s">
        <v>89</v>
      </c>
      <c r="C702" s="255"/>
      <c r="D702" s="7"/>
      <c r="E702" s="7"/>
      <c r="F702" s="7">
        <v>8325</v>
      </c>
      <c r="G702" s="254"/>
      <c r="H702" s="255"/>
    </row>
    <row r="703" spans="1:8" s="20" customFormat="1">
      <c r="A703" s="4">
        <v>4</v>
      </c>
      <c r="B703" s="106" t="s">
        <v>7</v>
      </c>
      <c r="C703" s="109"/>
      <c r="D703" s="5">
        <f t="shared" ref="D703:F704" si="116">D704</f>
        <v>600000</v>
      </c>
      <c r="E703" s="5">
        <f t="shared" si="116"/>
        <v>300000</v>
      </c>
      <c r="F703" s="5">
        <f t="shared" si="116"/>
        <v>0</v>
      </c>
      <c r="G703" s="108"/>
      <c r="H703" s="241">
        <v>0</v>
      </c>
    </row>
    <row r="704" spans="1:8" s="20" customFormat="1">
      <c r="A704" s="4">
        <v>42</v>
      </c>
      <c r="B704" s="106" t="s">
        <v>141</v>
      </c>
      <c r="C704" s="109"/>
      <c r="D704" s="5">
        <f t="shared" si="116"/>
        <v>600000</v>
      </c>
      <c r="E704" s="5">
        <f t="shared" si="116"/>
        <v>300000</v>
      </c>
      <c r="F704" s="5">
        <f t="shared" si="116"/>
        <v>0</v>
      </c>
      <c r="G704" s="108"/>
      <c r="H704" s="241">
        <v>0</v>
      </c>
    </row>
    <row r="705" spans="1:8" s="20" customFormat="1">
      <c r="A705" s="4">
        <v>421</v>
      </c>
      <c r="B705" s="106" t="s">
        <v>119</v>
      </c>
      <c r="C705" s="109"/>
      <c r="D705" s="5">
        <v>600000</v>
      </c>
      <c r="E705" s="5">
        <v>300000</v>
      </c>
      <c r="F705" s="5">
        <f>F706</f>
        <v>0</v>
      </c>
      <c r="G705" s="108"/>
      <c r="H705" s="241">
        <v>0</v>
      </c>
    </row>
    <row r="706" spans="1:8">
      <c r="A706" s="6">
        <v>4214</v>
      </c>
      <c r="B706" s="112" t="s">
        <v>186</v>
      </c>
      <c r="C706" s="107"/>
      <c r="D706" s="7"/>
      <c r="E706" s="7"/>
      <c r="F706" s="7">
        <v>0</v>
      </c>
      <c r="G706" s="108"/>
      <c r="H706" s="107"/>
    </row>
    <row r="707" spans="1:8" ht="30">
      <c r="A707" s="1" t="s">
        <v>135</v>
      </c>
      <c r="B707" s="248" t="s">
        <v>136</v>
      </c>
      <c r="C707" s="249"/>
      <c r="D707" s="2" t="s">
        <v>297</v>
      </c>
      <c r="E707" s="2" t="s">
        <v>277</v>
      </c>
      <c r="F707" s="2" t="s">
        <v>278</v>
      </c>
      <c r="G707" s="248" t="s">
        <v>137</v>
      </c>
      <c r="H707" s="249"/>
    </row>
    <row r="708" spans="1:8">
      <c r="A708" s="3">
        <v>1</v>
      </c>
      <c r="B708" s="250">
        <v>2</v>
      </c>
      <c r="C708" s="251"/>
      <c r="D708" s="3">
        <v>3</v>
      </c>
      <c r="E708" s="3">
        <v>4</v>
      </c>
      <c r="F708" s="3">
        <v>5</v>
      </c>
      <c r="G708" s="250">
        <v>6</v>
      </c>
      <c r="H708" s="251"/>
    </row>
    <row r="709" spans="1:8" s="179" customFormat="1">
      <c r="A709" s="3"/>
      <c r="B709" s="173"/>
      <c r="C709" s="174"/>
      <c r="D709" s="3"/>
      <c r="E709" s="3"/>
      <c r="F709" s="3"/>
      <c r="G709" s="173"/>
      <c r="H709" s="174"/>
    </row>
    <row r="710" spans="1:8">
      <c r="A710" s="4"/>
      <c r="B710" s="252" t="s">
        <v>259</v>
      </c>
      <c r="C710" s="253"/>
      <c r="D710" s="5">
        <f t="shared" ref="D710:F710" si="117">D711</f>
        <v>90000</v>
      </c>
      <c r="E710" s="5">
        <f t="shared" si="117"/>
        <v>45000</v>
      </c>
      <c r="F710" s="5">
        <f t="shared" si="117"/>
        <v>45848.59</v>
      </c>
      <c r="G710" s="254">
        <f>F710/E710*100</f>
        <v>101.88575555555555</v>
      </c>
      <c r="H710" s="255"/>
    </row>
    <row r="711" spans="1:8">
      <c r="A711" s="4">
        <v>3</v>
      </c>
      <c r="B711" s="252" t="s">
        <v>6</v>
      </c>
      <c r="C711" s="253"/>
      <c r="D711" s="5">
        <f>D712+D719</f>
        <v>90000</v>
      </c>
      <c r="E711" s="5">
        <f>E712+E719</f>
        <v>45000</v>
      </c>
      <c r="F711" s="5">
        <f>F712+F719</f>
        <v>45848.59</v>
      </c>
      <c r="G711" s="254">
        <f t="shared" ref="G711:G715" si="118">F711/E711*100</f>
        <v>101.88575555555555</v>
      </c>
      <c r="H711" s="255"/>
    </row>
    <row r="712" spans="1:8">
      <c r="A712" s="4">
        <v>32</v>
      </c>
      <c r="B712" s="252" t="s">
        <v>75</v>
      </c>
      <c r="C712" s="253"/>
      <c r="D712" s="5">
        <f>D715+D713</f>
        <v>58000</v>
      </c>
      <c r="E712" s="5">
        <f>E715+E713</f>
        <v>29000</v>
      </c>
      <c r="F712" s="5">
        <f>F715</f>
        <v>32519.14</v>
      </c>
      <c r="G712" s="254">
        <f t="shared" si="118"/>
        <v>112.13496551724138</v>
      </c>
      <c r="H712" s="255"/>
    </row>
    <row r="713" spans="1:8" s="179" customFormat="1">
      <c r="A713" s="4">
        <v>322</v>
      </c>
      <c r="B713" s="168" t="s">
        <v>81</v>
      </c>
      <c r="C713" s="171"/>
      <c r="D713" s="5">
        <v>15000</v>
      </c>
      <c r="E713" s="5">
        <v>7500</v>
      </c>
      <c r="F713" s="5">
        <f>F714</f>
        <v>0</v>
      </c>
      <c r="G713" s="170"/>
      <c r="H713" s="169"/>
    </row>
    <row r="714" spans="1:8" s="209" customFormat="1">
      <c r="A714" s="204">
        <v>3223</v>
      </c>
      <c r="B714" s="205" t="s">
        <v>83</v>
      </c>
      <c r="C714" s="206"/>
      <c r="D714" s="207"/>
      <c r="E714" s="207"/>
      <c r="F714" s="207">
        <v>0</v>
      </c>
      <c r="G714" s="208"/>
      <c r="H714" s="206"/>
    </row>
    <row r="715" spans="1:8">
      <c r="A715" s="4">
        <v>323</v>
      </c>
      <c r="B715" s="252" t="s">
        <v>87</v>
      </c>
      <c r="C715" s="255"/>
      <c r="D715" s="5">
        <v>43000</v>
      </c>
      <c r="E715" s="5">
        <v>21500</v>
      </c>
      <c r="F715" s="5">
        <f>F716+F717+F718</f>
        <v>32519.14</v>
      </c>
      <c r="G715" s="254">
        <f t="shared" si="118"/>
        <v>151.25181395348838</v>
      </c>
      <c r="H715" s="255"/>
    </row>
    <row r="716" spans="1:8">
      <c r="A716" s="24">
        <v>3232</v>
      </c>
      <c r="B716" s="260" t="s">
        <v>89</v>
      </c>
      <c r="C716" s="261"/>
      <c r="D716" s="25"/>
      <c r="E716" s="25"/>
      <c r="F716" s="25"/>
      <c r="G716" s="254"/>
      <c r="H716" s="255"/>
    </row>
    <row r="717" spans="1:8">
      <c r="A717" s="24">
        <v>3234</v>
      </c>
      <c r="B717" s="61" t="s">
        <v>91</v>
      </c>
      <c r="C717" s="87"/>
      <c r="D717" s="25"/>
      <c r="E717" s="25"/>
      <c r="F717" s="25">
        <v>14648.35</v>
      </c>
      <c r="G717" s="88"/>
      <c r="H717" s="89"/>
    </row>
    <row r="718" spans="1:8">
      <c r="A718" s="24">
        <v>3236</v>
      </c>
      <c r="B718" s="61" t="s">
        <v>92</v>
      </c>
      <c r="C718" s="87"/>
      <c r="D718" s="25"/>
      <c r="E718" s="25"/>
      <c r="F718" s="25">
        <v>17870.79</v>
      </c>
      <c r="G718" s="88"/>
      <c r="H718" s="89"/>
    </row>
    <row r="719" spans="1:8" s="20" customFormat="1">
      <c r="A719" s="4">
        <v>36</v>
      </c>
      <c r="B719" s="90" t="s">
        <v>143</v>
      </c>
      <c r="C719" s="91"/>
      <c r="D719" s="5">
        <f>D720</f>
        <v>32000</v>
      </c>
      <c r="E719" s="5">
        <f>E720</f>
        <v>16000</v>
      </c>
      <c r="F719" s="5">
        <f>F720</f>
        <v>13329.45</v>
      </c>
      <c r="G719" s="88"/>
      <c r="H719" s="241">
        <f>F719/E719*100</f>
        <v>83.30906250000001</v>
      </c>
    </row>
    <row r="720" spans="1:8" s="20" customFormat="1">
      <c r="A720" s="4">
        <v>363</v>
      </c>
      <c r="B720" s="90" t="s">
        <v>107</v>
      </c>
      <c r="C720" s="91"/>
      <c r="D720" s="5">
        <v>32000</v>
      </c>
      <c r="E720" s="5">
        <v>16000</v>
      </c>
      <c r="F720" s="5">
        <f>F721</f>
        <v>13329.45</v>
      </c>
      <c r="G720" s="88"/>
      <c r="H720" s="241">
        <f>F720/E720*100</f>
        <v>83.30906250000001</v>
      </c>
    </row>
    <row r="721" spans="1:8" s="141" customFormat="1">
      <c r="A721" s="137">
        <v>3631</v>
      </c>
      <c r="B721" s="136" t="s">
        <v>108</v>
      </c>
      <c r="C721" s="138"/>
      <c r="D721" s="139"/>
      <c r="E721" s="139"/>
      <c r="F721" s="139">
        <v>13329.45</v>
      </c>
      <c r="G721" s="140"/>
      <c r="H721" s="138"/>
    </row>
    <row r="722" spans="1:8" s="20" customFormat="1">
      <c r="A722" s="4"/>
      <c r="B722" s="90"/>
      <c r="C722" s="91"/>
      <c r="D722" s="5"/>
      <c r="E722" s="5"/>
      <c r="F722" s="5"/>
      <c r="G722" s="88"/>
      <c r="H722" s="91"/>
    </row>
    <row r="723" spans="1:8">
      <c r="A723" s="4"/>
      <c r="B723" s="252" t="s">
        <v>218</v>
      </c>
      <c r="C723" s="253"/>
      <c r="D723" s="5">
        <f>D724</f>
        <v>44000</v>
      </c>
      <c r="E723" s="5">
        <f>E724</f>
        <v>22000</v>
      </c>
      <c r="F723" s="5">
        <f>F724+F730</f>
        <v>16408.310000000001</v>
      </c>
      <c r="G723" s="254">
        <f t="shared" ref="G723" si="119">F723/E723*100</f>
        <v>74.583227272727285</v>
      </c>
      <c r="H723" s="255"/>
    </row>
    <row r="724" spans="1:8">
      <c r="A724" s="4"/>
      <c r="B724" s="252" t="s">
        <v>219</v>
      </c>
      <c r="C724" s="253"/>
      <c r="D724" s="5">
        <f t="shared" ref="D724:F726" si="120">D725</f>
        <v>44000</v>
      </c>
      <c r="E724" s="5">
        <f t="shared" si="120"/>
        <v>22000</v>
      </c>
      <c r="F724" s="5">
        <f t="shared" si="120"/>
        <v>13740.78</v>
      </c>
      <c r="G724" s="254"/>
      <c r="H724" s="255"/>
    </row>
    <row r="725" spans="1:8">
      <c r="A725" s="4">
        <v>3</v>
      </c>
      <c r="B725" s="252" t="s">
        <v>6</v>
      </c>
      <c r="C725" s="253"/>
      <c r="D725" s="5">
        <f t="shared" si="120"/>
        <v>44000</v>
      </c>
      <c r="E725" s="5">
        <f t="shared" si="120"/>
        <v>22000</v>
      </c>
      <c r="F725" s="5">
        <f t="shared" si="120"/>
        <v>13740.78</v>
      </c>
      <c r="G725" s="254">
        <f t="shared" ref="G725:G727" si="121">F725/E725*100</f>
        <v>62.458090909090913</v>
      </c>
      <c r="H725" s="255"/>
    </row>
    <row r="726" spans="1:8">
      <c r="A726" s="4">
        <v>32</v>
      </c>
      <c r="B726" s="252" t="s">
        <v>220</v>
      </c>
      <c r="C726" s="255"/>
      <c r="D726" s="5">
        <f t="shared" si="120"/>
        <v>44000</v>
      </c>
      <c r="E726" s="5">
        <f t="shared" si="120"/>
        <v>22000</v>
      </c>
      <c r="F726" s="5">
        <f t="shared" si="120"/>
        <v>13740.78</v>
      </c>
      <c r="G726" s="254">
        <f t="shared" si="121"/>
        <v>62.458090909090913</v>
      </c>
      <c r="H726" s="255"/>
    </row>
    <row r="727" spans="1:8">
      <c r="A727" s="4">
        <v>323</v>
      </c>
      <c r="B727" s="252" t="s">
        <v>87</v>
      </c>
      <c r="C727" s="255"/>
      <c r="D727" s="5">
        <v>44000</v>
      </c>
      <c r="E727" s="5">
        <v>22000</v>
      </c>
      <c r="F727" s="5">
        <f>F728</f>
        <v>13740.78</v>
      </c>
      <c r="G727" s="254">
        <f t="shared" si="121"/>
        <v>62.458090909090913</v>
      </c>
      <c r="H727" s="255"/>
    </row>
    <row r="728" spans="1:8">
      <c r="A728" s="24">
        <v>3234</v>
      </c>
      <c r="B728" s="287" t="s">
        <v>91</v>
      </c>
      <c r="C728" s="261"/>
      <c r="D728" s="25"/>
      <c r="E728" s="25"/>
      <c r="F728" s="25">
        <v>13740.78</v>
      </c>
      <c r="G728" s="254"/>
      <c r="H728" s="255"/>
    </row>
    <row r="729" spans="1:8" s="20" customFormat="1">
      <c r="A729" s="4"/>
      <c r="B729" s="90"/>
      <c r="C729" s="91"/>
      <c r="D729" s="5"/>
      <c r="E729" s="5"/>
      <c r="F729" s="5"/>
      <c r="G729" s="88"/>
      <c r="H729" s="91"/>
    </row>
    <row r="730" spans="1:8" s="20" customFormat="1">
      <c r="A730" s="4"/>
      <c r="B730" s="213" t="s">
        <v>310</v>
      </c>
      <c r="C730" s="210"/>
      <c r="D730" s="5">
        <f>D731</f>
        <v>0</v>
      </c>
      <c r="E730" s="5">
        <f>E731</f>
        <v>0</v>
      </c>
      <c r="F730" s="5">
        <f>F731</f>
        <v>2667.53</v>
      </c>
      <c r="G730" s="235"/>
      <c r="H730" s="237">
        <v>0</v>
      </c>
    </row>
    <row r="731" spans="1:8" s="220" customFormat="1">
      <c r="A731" s="4">
        <v>3</v>
      </c>
      <c r="B731" s="252" t="s">
        <v>6</v>
      </c>
      <c r="C731" s="253"/>
      <c r="D731" s="5">
        <f>D732</f>
        <v>0</v>
      </c>
      <c r="E731" s="5">
        <f t="shared" ref="E731:F731" si="122">E732</f>
        <v>0</v>
      </c>
      <c r="F731" s="5">
        <f t="shared" si="122"/>
        <v>2667.53</v>
      </c>
      <c r="G731" s="254">
        <v>0</v>
      </c>
      <c r="H731" s="274"/>
    </row>
    <row r="732" spans="1:8" s="20" customFormat="1">
      <c r="A732" s="4">
        <v>35</v>
      </c>
      <c r="B732" s="213" t="s">
        <v>167</v>
      </c>
      <c r="C732" s="210"/>
      <c r="D732" s="5">
        <f>D733</f>
        <v>0</v>
      </c>
      <c r="E732" s="5">
        <f>E733</f>
        <v>0</v>
      </c>
      <c r="F732" s="5">
        <f>F733</f>
        <v>2667.53</v>
      </c>
      <c r="G732" s="235"/>
      <c r="H732" s="237">
        <v>0</v>
      </c>
    </row>
    <row r="733" spans="1:8" s="20" customFormat="1">
      <c r="A733" s="4">
        <v>352</v>
      </c>
      <c r="B733" s="213" t="s">
        <v>311</v>
      </c>
      <c r="C733" s="219"/>
      <c r="D733" s="5">
        <f>D734</f>
        <v>0</v>
      </c>
      <c r="E733" s="5">
        <f>E734</f>
        <v>0</v>
      </c>
      <c r="F733" s="5">
        <f>F734</f>
        <v>2667.53</v>
      </c>
      <c r="G733" s="235"/>
      <c r="H733" s="237">
        <v>0</v>
      </c>
    </row>
    <row r="734" spans="1:8" s="234" customFormat="1">
      <c r="A734" s="229">
        <v>3523</v>
      </c>
      <c r="B734" s="230" t="s">
        <v>169</v>
      </c>
      <c r="C734" s="231"/>
      <c r="D734" s="232">
        <v>0</v>
      </c>
      <c r="E734" s="232">
        <v>0</v>
      </c>
      <c r="F734" s="232">
        <v>2667.53</v>
      </c>
      <c r="G734" s="233"/>
      <c r="H734" s="240">
        <v>0</v>
      </c>
    </row>
    <row r="735" spans="1:8" s="20" customFormat="1">
      <c r="A735" s="4"/>
      <c r="B735" s="213"/>
      <c r="C735" s="219"/>
      <c r="D735" s="5"/>
      <c r="E735" s="5"/>
      <c r="F735" s="5"/>
      <c r="G735" s="215"/>
      <c r="H735" s="219"/>
    </row>
    <row r="736" spans="1:8" s="20" customFormat="1">
      <c r="A736" s="4"/>
      <c r="B736" s="213"/>
      <c r="C736" s="219"/>
      <c r="D736" s="5"/>
      <c r="E736" s="5"/>
      <c r="F736" s="5"/>
      <c r="G736" s="215"/>
      <c r="H736" s="219"/>
    </row>
    <row r="737" spans="1:8" s="20" customFormat="1">
      <c r="A737" s="4"/>
      <c r="B737" s="213"/>
      <c r="C737" s="219"/>
      <c r="D737" s="5"/>
      <c r="E737" s="5"/>
      <c r="F737" s="5"/>
      <c r="G737" s="215"/>
      <c r="H737" s="219"/>
    </row>
    <row r="738" spans="1:8" s="20" customFormat="1">
      <c r="A738" s="4"/>
      <c r="B738" s="213"/>
      <c r="C738" s="219"/>
      <c r="D738" s="5"/>
      <c r="E738" s="5"/>
      <c r="F738" s="5"/>
      <c r="G738" s="215"/>
      <c r="H738" s="219"/>
    </row>
    <row r="739" spans="1:8" s="220" customFormat="1" ht="30">
      <c r="A739" s="1" t="s">
        <v>135</v>
      </c>
      <c r="B739" s="248" t="s">
        <v>136</v>
      </c>
      <c r="C739" s="249"/>
      <c r="D739" s="2" t="s">
        <v>299</v>
      </c>
      <c r="E739" s="2" t="s">
        <v>290</v>
      </c>
      <c r="F739" s="2" t="s">
        <v>288</v>
      </c>
      <c r="G739" s="248" t="s">
        <v>137</v>
      </c>
      <c r="H739" s="249"/>
    </row>
    <row r="740" spans="1:8" s="220" customFormat="1">
      <c r="A740" s="3">
        <v>1</v>
      </c>
      <c r="B740" s="250">
        <v>2</v>
      </c>
      <c r="C740" s="251"/>
      <c r="D740" s="3">
        <v>3</v>
      </c>
      <c r="E740" s="3">
        <v>4</v>
      </c>
      <c r="F740" s="3">
        <v>5</v>
      </c>
      <c r="G740" s="250">
        <v>6</v>
      </c>
      <c r="H740" s="251"/>
    </row>
    <row r="741" spans="1:8" s="220" customFormat="1">
      <c r="A741" s="3"/>
      <c r="B741" s="211"/>
      <c r="C741" s="212"/>
      <c r="D741" s="3"/>
      <c r="E741" s="3"/>
      <c r="F741" s="3"/>
      <c r="G741" s="211"/>
      <c r="H741" s="212"/>
    </row>
    <row r="742" spans="1:8">
      <c r="A742" s="4"/>
      <c r="B742" s="252" t="s">
        <v>260</v>
      </c>
      <c r="C742" s="253"/>
      <c r="D742" s="5">
        <f>D743+D750</f>
        <v>1400000</v>
      </c>
      <c r="E742" s="5">
        <f>E743+E750</f>
        <v>700000</v>
      </c>
      <c r="F742" s="5">
        <f>F743+F750</f>
        <v>117845.89</v>
      </c>
      <c r="G742" s="254">
        <f t="shared" ref="G742:G746" si="123">F742/E742*100</f>
        <v>16.835127142857143</v>
      </c>
      <c r="H742" s="255"/>
    </row>
    <row r="743" spans="1:8">
      <c r="A743" s="4"/>
      <c r="B743" s="252" t="s">
        <v>304</v>
      </c>
      <c r="C743" s="253"/>
      <c r="D743" s="5">
        <f t="shared" ref="D743:F745" si="124">D744</f>
        <v>1000000</v>
      </c>
      <c r="E743" s="5">
        <f t="shared" si="124"/>
        <v>500000</v>
      </c>
      <c r="F743" s="5">
        <f t="shared" si="124"/>
        <v>17250</v>
      </c>
      <c r="G743" s="254">
        <f t="shared" si="123"/>
        <v>3.45</v>
      </c>
      <c r="H743" s="255"/>
    </row>
    <row r="744" spans="1:8">
      <c r="A744" s="4">
        <v>4</v>
      </c>
      <c r="B744" s="252" t="s">
        <v>7</v>
      </c>
      <c r="C744" s="255"/>
      <c r="D744" s="5">
        <f t="shared" si="124"/>
        <v>1000000</v>
      </c>
      <c r="E744" s="5">
        <f t="shared" si="124"/>
        <v>500000</v>
      </c>
      <c r="F744" s="5">
        <f t="shared" si="124"/>
        <v>17250</v>
      </c>
      <c r="G744" s="254">
        <f t="shared" si="123"/>
        <v>3.45</v>
      </c>
      <c r="H744" s="255"/>
    </row>
    <row r="745" spans="1:8">
      <c r="A745" s="4">
        <v>42</v>
      </c>
      <c r="B745" s="252" t="s">
        <v>141</v>
      </c>
      <c r="C745" s="255"/>
      <c r="D745" s="5">
        <f t="shared" si="124"/>
        <v>1000000</v>
      </c>
      <c r="E745" s="5">
        <f t="shared" si="124"/>
        <v>500000</v>
      </c>
      <c r="F745" s="5">
        <f t="shared" si="124"/>
        <v>17250</v>
      </c>
      <c r="G745" s="254">
        <f t="shared" si="123"/>
        <v>3.45</v>
      </c>
      <c r="H745" s="255"/>
    </row>
    <row r="746" spans="1:8">
      <c r="A746" s="4">
        <v>421</v>
      </c>
      <c r="B746" s="252" t="s">
        <v>119</v>
      </c>
      <c r="C746" s="253"/>
      <c r="D746" s="5">
        <v>1000000</v>
      </c>
      <c r="E746" s="5">
        <v>500000</v>
      </c>
      <c r="F746" s="5">
        <f>F747</f>
        <v>17250</v>
      </c>
      <c r="G746" s="254">
        <f t="shared" si="123"/>
        <v>3.45</v>
      </c>
      <c r="H746" s="255"/>
    </row>
    <row r="747" spans="1:8">
      <c r="A747" s="24">
        <v>4213</v>
      </c>
      <c r="B747" s="260" t="s">
        <v>156</v>
      </c>
      <c r="C747" s="261"/>
      <c r="D747" s="25"/>
      <c r="E747" s="25"/>
      <c r="F747" s="25">
        <v>17250</v>
      </c>
      <c r="G747" s="254"/>
      <c r="H747" s="255"/>
    </row>
    <row r="748" spans="1:8" s="179" customFormat="1">
      <c r="A748" s="24"/>
      <c r="B748" s="175"/>
      <c r="C748" s="172"/>
      <c r="D748" s="25"/>
      <c r="E748" s="25"/>
      <c r="F748" s="25"/>
      <c r="G748" s="170"/>
      <c r="H748" s="169"/>
    </row>
    <row r="749" spans="1:8" s="179" customFormat="1">
      <c r="A749" s="24"/>
      <c r="B749" s="175"/>
      <c r="C749" s="172"/>
      <c r="D749" s="25"/>
      <c r="E749" s="25"/>
      <c r="F749" s="25"/>
      <c r="G749" s="170"/>
      <c r="H749" s="169"/>
    </row>
    <row r="750" spans="1:8">
      <c r="A750" s="4"/>
      <c r="B750" s="252" t="s">
        <v>261</v>
      </c>
      <c r="C750" s="253"/>
      <c r="D750" s="5">
        <f t="shared" ref="D750:F752" si="125">D751</f>
        <v>400000</v>
      </c>
      <c r="E750" s="5">
        <f t="shared" si="125"/>
        <v>200000</v>
      </c>
      <c r="F750" s="5">
        <f t="shared" si="125"/>
        <v>100595.89</v>
      </c>
      <c r="G750" s="254">
        <f t="shared" ref="G750:G753" si="126">F750/E750*100</f>
        <v>50.297944999999999</v>
      </c>
      <c r="H750" s="255"/>
    </row>
    <row r="751" spans="1:8">
      <c r="A751" s="4">
        <v>4</v>
      </c>
      <c r="B751" s="252" t="s">
        <v>7</v>
      </c>
      <c r="C751" s="255"/>
      <c r="D751" s="5">
        <f t="shared" si="125"/>
        <v>400000</v>
      </c>
      <c r="E751" s="5">
        <f t="shared" si="125"/>
        <v>200000</v>
      </c>
      <c r="F751" s="5">
        <f t="shared" si="125"/>
        <v>100595.89</v>
      </c>
      <c r="G751" s="254">
        <f t="shared" si="126"/>
        <v>50.297944999999999</v>
      </c>
      <c r="H751" s="255"/>
    </row>
    <row r="752" spans="1:8">
      <c r="A752" s="4">
        <v>42</v>
      </c>
      <c r="B752" s="252" t="s">
        <v>141</v>
      </c>
      <c r="C752" s="255"/>
      <c r="D752" s="5">
        <f t="shared" si="125"/>
        <v>400000</v>
      </c>
      <c r="E752" s="5">
        <f t="shared" si="125"/>
        <v>200000</v>
      </c>
      <c r="F752" s="5">
        <f t="shared" si="125"/>
        <v>100595.89</v>
      </c>
      <c r="G752" s="254">
        <f t="shared" si="126"/>
        <v>50.297944999999999</v>
      </c>
      <c r="H752" s="255"/>
    </row>
    <row r="753" spans="1:8">
      <c r="A753" s="4">
        <v>421</v>
      </c>
      <c r="B753" s="252" t="s">
        <v>119</v>
      </c>
      <c r="C753" s="253"/>
      <c r="D753" s="5">
        <v>400000</v>
      </c>
      <c r="E753" s="5">
        <v>200000</v>
      </c>
      <c r="F753" s="5">
        <f>F754</f>
        <v>100595.89</v>
      </c>
      <c r="G753" s="254">
        <f t="shared" si="126"/>
        <v>50.297944999999999</v>
      </c>
      <c r="H753" s="255"/>
    </row>
    <row r="754" spans="1:8">
      <c r="A754" s="24">
        <v>4214</v>
      </c>
      <c r="B754" s="286" t="s">
        <v>186</v>
      </c>
      <c r="C754" s="261"/>
      <c r="D754" s="25"/>
      <c r="E754" s="25"/>
      <c r="F754" s="25">
        <v>100595.89</v>
      </c>
      <c r="G754" s="254"/>
      <c r="H754" s="255"/>
    </row>
    <row r="755" spans="1:8">
      <c r="A755" s="4"/>
      <c r="B755" s="252"/>
      <c r="C755" s="255"/>
      <c r="D755" s="5"/>
      <c r="E755" s="5"/>
      <c r="F755" s="5"/>
      <c r="G755" s="254"/>
      <c r="H755" s="255"/>
    </row>
    <row r="756" spans="1:8">
      <c r="A756" s="4"/>
      <c r="B756" s="252"/>
      <c r="C756" s="253"/>
      <c r="D756" s="5"/>
      <c r="E756" s="5"/>
      <c r="F756" s="5"/>
      <c r="G756" s="254"/>
      <c r="H756" s="255"/>
    </row>
    <row r="757" spans="1:8">
      <c r="A757" s="35"/>
      <c r="B757" s="36"/>
      <c r="C757" s="36"/>
      <c r="D757" s="37"/>
      <c r="E757" s="37"/>
      <c r="F757" s="37"/>
      <c r="G757" s="27"/>
      <c r="H757" s="26"/>
    </row>
    <row r="759" spans="1:8">
      <c r="B759" s="20" t="s">
        <v>192</v>
      </c>
    </row>
    <row r="760" spans="1:8" s="38" customFormat="1">
      <c r="A760" s="262" t="s">
        <v>157</v>
      </c>
      <c r="B760" s="268"/>
      <c r="C760" s="268"/>
      <c r="D760" s="268"/>
      <c r="E760" s="268"/>
      <c r="F760" s="268"/>
      <c r="G760" s="268"/>
      <c r="H760" s="268"/>
    </row>
    <row r="762" spans="1:8">
      <c r="A762" t="s">
        <v>264</v>
      </c>
    </row>
    <row r="764" spans="1:8">
      <c r="B764" s="20" t="s">
        <v>203</v>
      </c>
    </row>
    <row r="765" spans="1:8">
      <c r="A765" s="262" t="s">
        <v>158</v>
      </c>
      <c r="B765" s="262"/>
      <c r="C765" s="262"/>
      <c r="D765" s="262"/>
      <c r="E765" s="262"/>
      <c r="F765" s="262"/>
      <c r="G765" s="262"/>
      <c r="H765" s="262"/>
    </row>
    <row r="767" spans="1:8">
      <c r="A767" t="s">
        <v>265</v>
      </c>
    </row>
    <row r="768" spans="1:8" s="246" customFormat="1"/>
    <row r="769" spans="1:3">
      <c r="B769" s="20"/>
    </row>
    <row r="770" spans="1:3">
      <c r="C770" s="69"/>
    </row>
    <row r="771" spans="1:3" s="246" customFormat="1">
      <c r="C771" s="245"/>
    </row>
    <row r="772" spans="1:3" s="246" customFormat="1">
      <c r="B772" s="20" t="s">
        <v>193</v>
      </c>
      <c r="C772" s="245"/>
    </row>
    <row r="773" spans="1:3" s="246" customFormat="1">
      <c r="B773" s="20"/>
      <c r="C773" s="245"/>
    </row>
    <row r="774" spans="1:3" s="246" customFormat="1">
      <c r="B774" s="20"/>
      <c r="C774" s="245" t="s">
        <v>323</v>
      </c>
    </row>
    <row r="775" spans="1:3">
      <c r="C775" s="62"/>
    </row>
    <row r="776" spans="1:3">
      <c r="A776" t="s">
        <v>266</v>
      </c>
    </row>
    <row r="779" spans="1:3">
      <c r="B779" s="20" t="s">
        <v>194</v>
      </c>
    </row>
    <row r="780" spans="1:3" s="246" customFormat="1">
      <c r="B780" s="20"/>
    </row>
    <row r="781" spans="1:3">
      <c r="B781" s="20"/>
      <c r="C781" s="69" t="s">
        <v>163</v>
      </c>
    </row>
    <row r="783" spans="1:3">
      <c r="A783" t="s">
        <v>324</v>
      </c>
    </row>
    <row r="784" spans="1:3">
      <c r="A784" t="s">
        <v>325</v>
      </c>
    </row>
    <row r="785" spans="1:3">
      <c r="A785" t="s">
        <v>326</v>
      </c>
    </row>
    <row r="786" spans="1:3">
      <c r="A786" t="s">
        <v>327</v>
      </c>
    </row>
    <row r="787" spans="1:3">
      <c r="A787" s="236" t="s">
        <v>328</v>
      </c>
    </row>
    <row r="788" spans="1:3">
      <c r="A788" s="236" t="s">
        <v>339</v>
      </c>
    </row>
    <row r="789" spans="1:3">
      <c r="A789" t="s">
        <v>329</v>
      </c>
    </row>
    <row r="790" spans="1:3">
      <c r="A790" t="s">
        <v>330</v>
      </c>
    </row>
    <row r="791" spans="1:3">
      <c r="A791" t="s">
        <v>331</v>
      </c>
    </row>
    <row r="793" spans="1:3">
      <c r="C793" s="69" t="s">
        <v>195</v>
      </c>
    </row>
    <row r="794" spans="1:3">
      <c r="C794" s="70"/>
    </row>
    <row r="795" spans="1:3">
      <c r="A795" t="s">
        <v>204</v>
      </c>
    </row>
    <row r="796" spans="1:3">
      <c r="A796" t="s">
        <v>205</v>
      </c>
    </row>
    <row r="797" spans="1:3">
      <c r="A797" t="s">
        <v>196</v>
      </c>
    </row>
    <row r="798" spans="1:3">
      <c r="A798" t="s">
        <v>206</v>
      </c>
    </row>
    <row r="799" spans="1:3">
      <c r="A799" t="s">
        <v>197</v>
      </c>
    </row>
    <row r="800" spans="1:3">
      <c r="A800" t="s">
        <v>198</v>
      </c>
    </row>
    <row r="801" spans="1:3">
      <c r="A801" s="236" t="s">
        <v>315</v>
      </c>
    </row>
    <row r="802" spans="1:3">
      <c r="A802" s="236" t="s">
        <v>316</v>
      </c>
    </row>
    <row r="803" spans="1:3">
      <c r="A803" s="236" t="s">
        <v>317</v>
      </c>
    </row>
    <row r="804" spans="1:3">
      <c r="A804" t="s">
        <v>270</v>
      </c>
    </row>
    <row r="805" spans="1:3">
      <c r="A805" t="s">
        <v>269</v>
      </c>
    </row>
    <row r="807" spans="1:3">
      <c r="C807" s="70" t="s">
        <v>200</v>
      </c>
    </row>
    <row r="809" spans="1:3">
      <c r="A809" t="s">
        <v>338</v>
      </c>
    </row>
    <row r="810" spans="1:3">
      <c r="A810" t="s">
        <v>337</v>
      </c>
    </row>
    <row r="811" spans="1:3" s="247" customFormat="1"/>
    <row r="813" spans="1:3" s="20" customFormat="1">
      <c r="A813" s="19" t="s">
        <v>209</v>
      </c>
      <c r="B813" s="20" t="s">
        <v>199</v>
      </c>
    </row>
    <row r="814" spans="1:3">
      <c r="C814" s="70" t="s">
        <v>207</v>
      </c>
    </row>
    <row r="816" spans="1:3">
      <c r="A816" t="s">
        <v>208</v>
      </c>
    </row>
    <row r="818" spans="1:8">
      <c r="A818" s="262" t="s">
        <v>159</v>
      </c>
      <c r="B818" s="262"/>
      <c r="C818" s="262"/>
      <c r="D818" s="262"/>
      <c r="E818" s="262"/>
      <c r="F818" s="262"/>
      <c r="G818" s="262"/>
      <c r="H818" s="262"/>
    </row>
    <row r="819" spans="1:8">
      <c r="A819" s="262" t="s">
        <v>267</v>
      </c>
      <c r="B819" s="262"/>
      <c r="C819" s="262"/>
      <c r="D819" s="262"/>
      <c r="E819" s="262"/>
      <c r="F819" s="262"/>
      <c r="G819" s="262"/>
      <c r="H819" s="262"/>
    </row>
    <row r="821" spans="1:8">
      <c r="A821" s="236" t="s">
        <v>332</v>
      </c>
    </row>
    <row r="822" spans="1:8">
      <c r="A822" s="236" t="s">
        <v>318</v>
      </c>
    </row>
    <row r="823" spans="1:8">
      <c r="A823" s="236" t="s">
        <v>333</v>
      </c>
    </row>
    <row r="824" spans="1:8">
      <c r="F824" t="s">
        <v>335</v>
      </c>
    </row>
    <row r="825" spans="1:8">
      <c r="F825" s="259" t="s">
        <v>334</v>
      </c>
      <c r="G825" s="259"/>
      <c r="H825" s="259"/>
    </row>
  </sheetData>
  <mergeCells count="694">
    <mergeCell ref="F825:H825"/>
    <mergeCell ref="B378:C378"/>
    <mergeCell ref="G378:H378"/>
    <mergeCell ref="B365:C365"/>
    <mergeCell ref="B395:C395"/>
    <mergeCell ref="B302:C302"/>
    <mergeCell ref="B300:C300"/>
    <mergeCell ref="G300:H300"/>
    <mergeCell ref="B301:C301"/>
    <mergeCell ref="G301:H301"/>
    <mergeCell ref="B305:C305"/>
    <mergeCell ref="G305:H305"/>
    <mergeCell ref="B306:C306"/>
    <mergeCell ref="G306:H306"/>
    <mergeCell ref="B307:C307"/>
    <mergeCell ref="G307:H307"/>
    <mergeCell ref="B303:C303"/>
    <mergeCell ref="G303:H303"/>
    <mergeCell ref="B304:C304"/>
    <mergeCell ref="G304:H304"/>
    <mergeCell ref="G302:H302"/>
    <mergeCell ref="B319:C319"/>
    <mergeCell ref="G319:H319"/>
    <mergeCell ref="B318:C318"/>
    <mergeCell ref="B750:C750"/>
    <mergeCell ref="G750:H750"/>
    <mergeCell ref="B667:C667"/>
    <mergeCell ref="G667:H667"/>
    <mergeCell ref="B668:C668"/>
    <mergeCell ref="G668:H668"/>
    <mergeCell ref="B669:C669"/>
    <mergeCell ref="G669:H669"/>
    <mergeCell ref="B670:C670"/>
    <mergeCell ref="G670:H670"/>
    <mergeCell ref="B671:C671"/>
    <mergeCell ref="G671:H671"/>
    <mergeCell ref="B745:C745"/>
    <mergeCell ref="G745:H745"/>
    <mergeCell ref="B746:C746"/>
    <mergeCell ref="G746:H746"/>
    <mergeCell ref="B747:C747"/>
    <mergeCell ref="G747:H747"/>
    <mergeCell ref="B712:C712"/>
    <mergeCell ref="G712:H712"/>
    <mergeCell ref="B715:C715"/>
    <mergeCell ref="G715:H715"/>
    <mergeCell ref="B716:C716"/>
    <mergeCell ref="G716:H716"/>
    <mergeCell ref="B756:C756"/>
    <mergeCell ref="G756:H756"/>
    <mergeCell ref="B755:C755"/>
    <mergeCell ref="G755:H755"/>
    <mergeCell ref="B751:C751"/>
    <mergeCell ref="G751:H751"/>
    <mergeCell ref="B752:C752"/>
    <mergeCell ref="G752:H752"/>
    <mergeCell ref="B753:C753"/>
    <mergeCell ref="G753:H753"/>
    <mergeCell ref="B754:C754"/>
    <mergeCell ref="G754:H754"/>
    <mergeCell ref="B723:C723"/>
    <mergeCell ref="G723:H723"/>
    <mergeCell ref="B744:C744"/>
    <mergeCell ref="G744:H744"/>
    <mergeCell ref="B727:C727"/>
    <mergeCell ref="G727:H727"/>
    <mergeCell ref="B728:C728"/>
    <mergeCell ref="G728:H728"/>
    <mergeCell ref="B742:C742"/>
    <mergeCell ref="G742:H742"/>
    <mergeCell ref="B743:C743"/>
    <mergeCell ref="G743:H743"/>
    <mergeCell ref="B724:C724"/>
    <mergeCell ref="G724:H724"/>
    <mergeCell ref="B725:C725"/>
    <mergeCell ref="G725:H725"/>
    <mergeCell ref="B726:C726"/>
    <mergeCell ref="G726:H726"/>
    <mergeCell ref="B739:C739"/>
    <mergeCell ref="G739:H739"/>
    <mergeCell ref="B740:C740"/>
    <mergeCell ref="G740:H740"/>
    <mergeCell ref="B731:C731"/>
    <mergeCell ref="G731:H731"/>
    <mergeCell ref="B695:C695"/>
    <mergeCell ref="G695:H695"/>
    <mergeCell ref="B696:C696"/>
    <mergeCell ref="G696:H696"/>
    <mergeCell ref="B697:C697"/>
    <mergeCell ref="G697:H697"/>
    <mergeCell ref="B698:C698"/>
    <mergeCell ref="G698:H698"/>
    <mergeCell ref="B699:C699"/>
    <mergeCell ref="G699:H699"/>
    <mergeCell ref="B700:C700"/>
    <mergeCell ref="G700:H700"/>
    <mergeCell ref="B701:C701"/>
    <mergeCell ref="G701:H701"/>
    <mergeCell ref="B702:C702"/>
    <mergeCell ref="G702:H702"/>
    <mergeCell ref="B711:C711"/>
    <mergeCell ref="G711:H711"/>
    <mergeCell ref="B710:C710"/>
    <mergeCell ref="G710:H710"/>
    <mergeCell ref="B707:C707"/>
    <mergeCell ref="G707:H707"/>
    <mergeCell ref="B708:C708"/>
    <mergeCell ref="G708:H708"/>
    <mergeCell ref="B683:C683"/>
    <mergeCell ref="G683:H683"/>
    <mergeCell ref="B684:C684"/>
    <mergeCell ref="G684:H684"/>
    <mergeCell ref="B686:C686"/>
    <mergeCell ref="G686:H686"/>
    <mergeCell ref="B687:C687"/>
    <mergeCell ref="G687:H687"/>
    <mergeCell ref="B688:C688"/>
    <mergeCell ref="G688:H688"/>
    <mergeCell ref="B690:C690"/>
    <mergeCell ref="G690:H690"/>
    <mergeCell ref="B691:C691"/>
    <mergeCell ref="G691:H691"/>
    <mergeCell ref="B692:C692"/>
    <mergeCell ref="G692:H692"/>
    <mergeCell ref="B693:C693"/>
    <mergeCell ref="G693:H693"/>
    <mergeCell ref="B694:C694"/>
    <mergeCell ref="G694:H694"/>
    <mergeCell ref="B682:C682"/>
    <mergeCell ref="G682:H682"/>
    <mergeCell ref="B680:C680"/>
    <mergeCell ref="G680:H680"/>
    <mergeCell ref="B681:C681"/>
    <mergeCell ref="G681:H681"/>
    <mergeCell ref="B673:C673"/>
    <mergeCell ref="G673:H673"/>
    <mergeCell ref="B677:C677"/>
    <mergeCell ref="G677:H677"/>
    <mergeCell ref="B678:C678"/>
    <mergeCell ref="G678:H678"/>
    <mergeCell ref="B679:C679"/>
    <mergeCell ref="G679:H679"/>
    <mergeCell ref="B675:C675"/>
    <mergeCell ref="G675:H675"/>
    <mergeCell ref="B676:C676"/>
    <mergeCell ref="G676:H676"/>
    <mergeCell ref="B658:C658"/>
    <mergeCell ref="G658:H658"/>
    <mergeCell ref="B660:C660"/>
    <mergeCell ref="G660:H660"/>
    <mergeCell ref="B661:C661"/>
    <mergeCell ref="G661:H661"/>
    <mergeCell ref="B662:C662"/>
    <mergeCell ref="G662:H662"/>
    <mergeCell ref="B663:C663"/>
    <mergeCell ref="G663:H663"/>
    <mergeCell ref="B664:C664"/>
    <mergeCell ref="G664:H664"/>
    <mergeCell ref="B665:C665"/>
    <mergeCell ref="G665:H665"/>
    <mergeCell ref="B672:C672"/>
    <mergeCell ref="G672:H672"/>
    <mergeCell ref="B647:C647"/>
    <mergeCell ref="G647:H647"/>
    <mergeCell ref="B648:C648"/>
    <mergeCell ref="G648:H648"/>
    <mergeCell ref="B649:C649"/>
    <mergeCell ref="G649:H649"/>
    <mergeCell ref="B650:C650"/>
    <mergeCell ref="G650:H650"/>
    <mergeCell ref="B652:C652"/>
    <mergeCell ref="G652:H652"/>
    <mergeCell ref="B653:C653"/>
    <mergeCell ref="G653:H653"/>
    <mergeCell ref="B654:C654"/>
    <mergeCell ref="G654:H654"/>
    <mergeCell ref="B655:C655"/>
    <mergeCell ref="G655:H655"/>
    <mergeCell ref="B656:C656"/>
    <mergeCell ref="G656:H656"/>
    <mergeCell ref="B657:C657"/>
    <mergeCell ref="G657:H657"/>
    <mergeCell ref="B636:C636"/>
    <mergeCell ref="G636:H636"/>
    <mergeCell ref="B637:C637"/>
    <mergeCell ref="G637:H637"/>
    <mergeCell ref="B638:C638"/>
    <mergeCell ref="G638:H638"/>
    <mergeCell ref="B639:C639"/>
    <mergeCell ref="G639:H639"/>
    <mergeCell ref="B640:C640"/>
    <mergeCell ref="G640:H640"/>
    <mergeCell ref="B641:C641"/>
    <mergeCell ref="G641:H641"/>
    <mergeCell ref="B642:C642"/>
    <mergeCell ref="G642:H642"/>
    <mergeCell ref="B646:C646"/>
    <mergeCell ref="G646:H646"/>
    <mergeCell ref="B644:C644"/>
    <mergeCell ref="G644:H644"/>
    <mergeCell ref="B631:C631"/>
    <mergeCell ref="G631:H631"/>
    <mergeCell ref="B632:C632"/>
    <mergeCell ref="G632:H632"/>
    <mergeCell ref="B633:C633"/>
    <mergeCell ref="G633:H633"/>
    <mergeCell ref="B634:C634"/>
    <mergeCell ref="G634:H634"/>
    <mergeCell ref="B624:C624"/>
    <mergeCell ref="G624:H624"/>
    <mergeCell ref="B625:C625"/>
    <mergeCell ref="G625:H625"/>
    <mergeCell ref="B626:C626"/>
    <mergeCell ref="G626:H626"/>
    <mergeCell ref="B628:C628"/>
    <mergeCell ref="G628:H628"/>
    <mergeCell ref="B629:C629"/>
    <mergeCell ref="G629:H629"/>
    <mergeCell ref="B622:C622"/>
    <mergeCell ref="G622:H622"/>
    <mergeCell ref="B601:C601"/>
    <mergeCell ref="G601:H601"/>
    <mergeCell ref="B602:C602"/>
    <mergeCell ref="G602:H602"/>
    <mergeCell ref="B603:C603"/>
    <mergeCell ref="G603:H603"/>
    <mergeCell ref="B630:C630"/>
    <mergeCell ref="G630:H630"/>
    <mergeCell ref="B575:C575"/>
    <mergeCell ref="G575:H575"/>
    <mergeCell ref="B582:C582"/>
    <mergeCell ref="G582:H582"/>
    <mergeCell ref="B623:C623"/>
    <mergeCell ref="G623:H623"/>
    <mergeCell ref="B598:C598"/>
    <mergeCell ref="G598:H598"/>
    <mergeCell ref="B599:C599"/>
    <mergeCell ref="G599:H599"/>
    <mergeCell ref="B600:C600"/>
    <mergeCell ref="G600:H600"/>
    <mergeCell ref="B583:C583"/>
    <mergeCell ref="G583:H583"/>
    <mergeCell ref="B584:C584"/>
    <mergeCell ref="G584:H584"/>
    <mergeCell ref="B585:C585"/>
    <mergeCell ref="G585:H585"/>
    <mergeCell ref="B586:C586"/>
    <mergeCell ref="G586:H586"/>
    <mergeCell ref="B589:C589"/>
    <mergeCell ref="G589:H589"/>
    <mergeCell ref="B590:C590"/>
    <mergeCell ref="G590:H590"/>
    <mergeCell ref="B559:C559"/>
    <mergeCell ref="G559:H559"/>
    <mergeCell ref="B560:C560"/>
    <mergeCell ref="G560:H560"/>
    <mergeCell ref="B561:C561"/>
    <mergeCell ref="G561:H561"/>
    <mergeCell ref="B571:C571"/>
    <mergeCell ref="G571:H571"/>
    <mergeCell ref="B572:C572"/>
    <mergeCell ref="G572:H572"/>
    <mergeCell ref="B573:C573"/>
    <mergeCell ref="G573:H573"/>
    <mergeCell ref="B574:C574"/>
    <mergeCell ref="G574:H574"/>
    <mergeCell ref="B567:C567"/>
    <mergeCell ref="G567:H567"/>
    <mergeCell ref="B568:C568"/>
    <mergeCell ref="G568:H568"/>
    <mergeCell ref="B569:C569"/>
    <mergeCell ref="G569:H569"/>
    <mergeCell ref="B556:C556"/>
    <mergeCell ref="G556:H556"/>
    <mergeCell ref="B557:C557"/>
    <mergeCell ref="G557:H557"/>
    <mergeCell ref="B542:C542"/>
    <mergeCell ref="G542:H542"/>
    <mergeCell ref="B543:C543"/>
    <mergeCell ref="G543:H543"/>
    <mergeCell ref="B544:C544"/>
    <mergeCell ref="G544:H544"/>
    <mergeCell ref="B552:C552"/>
    <mergeCell ref="G552:H552"/>
    <mergeCell ref="B553:C553"/>
    <mergeCell ref="G553:H553"/>
    <mergeCell ref="B548:C548"/>
    <mergeCell ref="G548:H548"/>
    <mergeCell ref="B549:C549"/>
    <mergeCell ref="G549:H549"/>
    <mergeCell ref="B554:C554"/>
    <mergeCell ref="G554:H554"/>
    <mergeCell ref="B555:C555"/>
    <mergeCell ref="G555:H555"/>
    <mergeCell ref="B535:C535"/>
    <mergeCell ref="G535:H535"/>
    <mergeCell ref="B540:C540"/>
    <mergeCell ref="G540:H540"/>
    <mergeCell ref="B541:C541"/>
    <mergeCell ref="G541:H541"/>
    <mergeCell ref="B537:C537"/>
    <mergeCell ref="G537:H537"/>
    <mergeCell ref="B538:C538"/>
    <mergeCell ref="G538:H538"/>
    <mergeCell ref="B536:C536"/>
    <mergeCell ref="G536:H536"/>
    <mergeCell ref="B534:C534"/>
    <mergeCell ref="G534:H534"/>
    <mergeCell ref="B531:C531"/>
    <mergeCell ref="G531:H531"/>
    <mergeCell ref="B533:C533"/>
    <mergeCell ref="G533:H533"/>
    <mergeCell ref="B527:C527"/>
    <mergeCell ref="G527:H527"/>
    <mergeCell ref="B526:C526"/>
    <mergeCell ref="G526:H526"/>
    <mergeCell ref="B514:C514"/>
    <mergeCell ref="G514:H514"/>
    <mergeCell ref="B520:C520"/>
    <mergeCell ref="G520:H520"/>
    <mergeCell ref="B521:C521"/>
    <mergeCell ref="G521:H521"/>
    <mergeCell ref="B517:C517"/>
    <mergeCell ref="G517:H517"/>
    <mergeCell ref="B518:C518"/>
    <mergeCell ref="G518:H518"/>
    <mergeCell ref="B504:C504"/>
    <mergeCell ref="G504:H504"/>
    <mergeCell ref="B505:C505"/>
    <mergeCell ref="G505:H505"/>
    <mergeCell ref="B506:C506"/>
    <mergeCell ref="G506:H506"/>
    <mergeCell ref="B524:C524"/>
    <mergeCell ref="G524:H524"/>
    <mergeCell ref="B525:C525"/>
    <mergeCell ref="G525:H525"/>
    <mergeCell ref="B522:C522"/>
    <mergeCell ref="G522:H522"/>
    <mergeCell ref="B523:C523"/>
    <mergeCell ref="G523:H523"/>
    <mergeCell ref="B509:C509"/>
    <mergeCell ref="G509:H509"/>
    <mergeCell ref="B510:C510"/>
    <mergeCell ref="G510:H510"/>
    <mergeCell ref="B511:C511"/>
    <mergeCell ref="G511:H511"/>
    <mergeCell ref="B512:C512"/>
    <mergeCell ref="G512:H512"/>
    <mergeCell ref="B513:C513"/>
    <mergeCell ref="G513:H513"/>
    <mergeCell ref="B492:C492"/>
    <mergeCell ref="G492:H492"/>
    <mergeCell ref="B493:C493"/>
    <mergeCell ref="G493:H493"/>
    <mergeCell ref="B496:C496"/>
    <mergeCell ref="G496:H496"/>
    <mergeCell ref="B507:C507"/>
    <mergeCell ref="G507:H507"/>
    <mergeCell ref="B508:C508"/>
    <mergeCell ref="G508:H508"/>
    <mergeCell ref="B497:C497"/>
    <mergeCell ref="G497:H497"/>
    <mergeCell ref="B498:C498"/>
    <mergeCell ref="G498:H498"/>
    <mergeCell ref="B499:C499"/>
    <mergeCell ref="G499:H499"/>
    <mergeCell ref="B500:C500"/>
    <mergeCell ref="G500:H500"/>
    <mergeCell ref="B501:C501"/>
    <mergeCell ref="G501:H501"/>
    <mergeCell ref="B502:C502"/>
    <mergeCell ref="G502:H502"/>
    <mergeCell ref="B503:C503"/>
    <mergeCell ref="G503:H503"/>
    <mergeCell ref="B490:C490"/>
    <mergeCell ref="G490:H490"/>
    <mergeCell ref="B491:C491"/>
    <mergeCell ref="G491:H491"/>
    <mergeCell ref="B473:C473"/>
    <mergeCell ref="G473:H473"/>
    <mergeCell ref="B479:C479"/>
    <mergeCell ref="G479:H479"/>
    <mergeCell ref="B480:C480"/>
    <mergeCell ref="G480:H480"/>
    <mergeCell ref="B481:C481"/>
    <mergeCell ref="G481:H481"/>
    <mergeCell ref="B482:C482"/>
    <mergeCell ref="G482:H482"/>
    <mergeCell ref="B485:C485"/>
    <mergeCell ref="G485:H485"/>
    <mergeCell ref="B486:C486"/>
    <mergeCell ref="G486:H486"/>
    <mergeCell ref="A765:H765"/>
    <mergeCell ref="B455:C455"/>
    <mergeCell ref="G455:H455"/>
    <mergeCell ref="B456:C456"/>
    <mergeCell ref="G456:H456"/>
    <mergeCell ref="B458:C458"/>
    <mergeCell ref="G458:H458"/>
    <mergeCell ref="B459:C459"/>
    <mergeCell ref="G459:H459"/>
    <mergeCell ref="B460:C460"/>
    <mergeCell ref="G460:H460"/>
    <mergeCell ref="B463:C463"/>
    <mergeCell ref="G463:H463"/>
    <mergeCell ref="B464:C464"/>
    <mergeCell ref="G464:H464"/>
    <mergeCell ref="B465:C465"/>
    <mergeCell ref="G465:H465"/>
    <mergeCell ref="B483:C483"/>
    <mergeCell ref="G483:H483"/>
    <mergeCell ref="B488:C488"/>
    <mergeCell ref="G488:H488"/>
    <mergeCell ref="B489:C489"/>
    <mergeCell ref="G489:H489"/>
    <mergeCell ref="B467:C467"/>
    <mergeCell ref="G467:H467"/>
    <mergeCell ref="B468:C468"/>
    <mergeCell ref="G468:H468"/>
    <mergeCell ref="B469:C469"/>
    <mergeCell ref="G469:H469"/>
    <mergeCell ref="B470:C470"/>
    <mergeCell ref="G470:H470"/>
    <mergeCell ref="B471:C471"/>
    <mergeCell ref="G471:H471"/>
    <mergeCell ref="B339:C339"/>
    <mergeCell ref="G339:H339"/>
    <mergeCell ref="B343:C343"/>
    <mergeCell ref="G343:H343"/>
    <mergeCell ref="B337:C337"/>
    <mergeCell ref="G337:H337"/>
    <mergeCell ref="G340:H340"/>
    <mergeCell ref="B336:C336"/>
    <mergeCell ref="B361:C361"/>
    <mergeCell ref="G361:H361"/>
    <mergeCell ref="B344:C344"/>
    <mergeCell ref="G344:H344"/>
    <mergeCell ref="G342:H342"/>
    <mergeCell ref="B342:C342"/>
    <mergeCell ref="G336:H336"/>
    <mergeCell ref="B338:C338"/>
    <mergeCell ref="G338:H338"/>
    <mergeCell ref="B345:C345"/>
    <mergeCell ref="G345:H345"/>
    <mergeCell ref="B347:C347"/>
    <mergeCell ref="G347:H347"/>
    <mergeCell ref="B350:C350"/>
    <mergeCell ref="G350:H350"/>
    <mergeCell ref="B351:C351"/>
    <mergeCell ref="A819:H819"/>
    <mergeCell ref="A818:H818"/>
    <mergeCell ref="A760:H760"/>
    <mergeCell ref="G285:H285"/>
    <mergeCell ref="B316:C316"/>
    <mergeCell ref="G316:H316"/>
    <mergeCell ref="B311:C311"/>
    <mergeCell ref="G311:H311"/>
    <mergeCell ref="B312:C312"/>
    <mergeCell ref="G312:H312"/>
    <mergeCell ref="B313:C313"/>
    <mergeCell ref="G313:H313"/>
    <mergeCell ref="B314:C314"/>
    <mergeCell ref="G314:H314"/>
    <mergeCell ref="B315:C315"/>
    <mergeCell ref="G315:H315"/>
    <mergeCell ref="B308:C308"/>
    <mergeCell ref="G308:H308"/>
    <mergeCell ref="B309:C309"/>
    <mergeCell ref="G309:H309"/>
    <mergeCell ref="B310:C310"/>
    <mergeCell ref="G310:H310"/>
    <mergeCell ref="B299:C299"/>
    <mergeCell ref="G299:H299"/>
    <mergeCell ref="B330:C330"/>
    <mergeCell ref="G330:H330"/>
    <mergeCell ref="B326:C326"/>
    <mergeCell ref="G326:H326"/>
    <mergeCell ref="B327:C327"/>
    <mergeCell ref="G327:H327"/>
    <mergeCell ref="B285:C285"/>
    <mergeCell ref="B295:C295"/>
    <mergeCell ref="G295:H295"/>
    <mergeCell ref="B296:C296"/>
    <mergeCell ref="G296:H296"/>
    <mergeCell ref="B298:C298"/>
    <mergeCell ref="G298:H298"/>
    <mergeCell ref="B297:C297"/>
    <mergeCell ref="G297:H297"/>
    <mergeCell ref="G318:H318"/>
    <mergeCell ref="B331:C331"/>
    <mergeCell ref="G331:H331"/>
    <mergeCell ref="B341:C341"/>
    <mergeCell ref="G341:H341"/>
    <mergeCell ref="B340:C340"/>
    <mergeCell ref="B265:C265"/>
    <mergeCell ref="B266:C266"/>
    <mergeCell ref="G265:H265"/>
    <mergeCell ref="G266:H266"/>
    <mergeCell ref="B317:C317"/>
    <mergeCell ref="G317:H317"/>
    <mergeCell ref="B282:C282"/>
    <mergeCell ref="G282:H282"/>
    <mergeCell ref="G274:H274"/>
    <mergeCell ref="G275:H275"/>
    <mergeCell ref="G277:H277"/>
    <mergeCell ref="G278:H278"/>
    <mergeCell ref="G279:H279"/>
    <mergeCell ref="B279:C279"/>
    <mergeCell ref="G276:H276"/>
    <mergeCell ref="B329:C329"/>
    <mergeCell ref="G329:H329"/>
    <mergeCell ref="B322:C322"/>
    <mergeCell ref="G322:H322"/>
    <mergeCell ref="B280:C280"/>
    <mergeCell ref="G280:H280"/>
    <mergeCell ref="B283:C283"/>
    <mergeCell ref="G283:H283"/>
    <mergeCell ref="B284:C284"/>
    <mergeCell ref="G269:H269"/>
    <mergeCell ref="G270:H270"/>
    <mergeCell ref="G271:H271"/>
    <mergeCell ref="G272:H272"/>
    <mergeCell ref="G273:H273"/>
    <mergeCell ref="B274:C274"/>
    <mergeCell ref="B275:C275"/>
    <mergeCell ref="B277:C277"/>
    <mergeCell ref="B278:C278"/>
    <mergeCell ref="B269:C269"/>
    <mergeCell ref="B270:C270"/>
    <mergeCell ref="B271:C271"/>
    <mergeCell ref="B272:C272"/>
    <mergeCell ref="B273:C273"/>
    <mergeCell ref="B276:C276"/>
    <mergeCell ref="G284:H284"/>
    <mergeCell ref="A251:C251"/>
    <mergeCell ref="G251:H251"/>
    <mergeCell ref="A252:C252"/>
    <mergeCell ref="G252:H252"/>
    <mergeCell ref="A242:C242"/>
    <mergeCell ref="G240:H240"/>
    <mergeCell ref="G241:H241"/>
    <mergeCell ref="G242:H242"/>
    <mergeCell ref="A243:C243"/>
    <mergeCell ref="A248:C248"/>
    <mergeCell ref="G248:H248"/>
    <mergeCell ref="A249:C249"/>
    <mergeCell ref="G249:H249"/>
    <mergeCell ref="A247:C247"/>
    <mergeCell ref="G243:H243"/>
    <mergeCell ref="G244:H244"/>
    <mergeCell ref="G245:H245"/>
    <mergeCell ref="G246:H246"/>
    <mergeCell ref="G247:H247"/>
    <mergeCell ref="A244:C244"/>
    <mergeCell ref="A245:C245"/>
    <mergeCell ref="A246:C246"/>
    <mergeCell ref="A250:C250"/>
    <mergeCell ref="G250:H250"/>
    <mergeCell ref="G351:H351"/>
    <mergeCell ref="B352:C352"/>
    <mergeCell ref="G352:H352"/>
    <mergeCell ref="G395:H395"/>
    <mergeCell ref="B384:C384"/>
    <mergeCell ref="G384:H384"/>
    <mergeCell ref="B385:C385"/>
    <mergeCell ref="G385:H385"/>
    <mergeCell ref="B386:C386"/>
    <mergeCell ref="G386:H386"/>
    <mergeCell ref="B393:C393"/>
    <mergeCell ref="G393:H393"/>
    <mergeCell ref="B392:C392"/>
    <mergeCell ref="G392:H392"/>
    <mergeCell ref="B364:C364"/>
    <mergeCell ref="G364:H364"/>
    <mergeCell ref="B362:C362"/>
    <mergeCell ref="G362:H362"/>
    <mergeCell ref="B363:C363"/>
    <mergeCell ref="G363:H363"/>
    <mergeCell ref="G380:H380"/>
    <mergeCell ref="B381:C381"/>
    <mergeCell ref="G381:H381"/>
    <mergeCell ref="G365:H365"/>
    <mergeCell ref="G396:H396"/>
    <mergeCell ref="B403:C403"/>
    <mergeCell ref="G403:H403"/>
    <mergeCell ref="B404:C404"/>
    <mergeCell ref="G404:H404"/>
    <mergeCell ref="B405:C405"/>
    <mergeCell ref="G405:H405"/>
    <mergeCell ref="B402:C402"/>
    <mergeCell ref="G402:H402"/>
    <mergeCell ref="B396:C396"/>
    <mergeCell ref="B399:C399"/>
    <mergeCell ref="G399:H399"/>
    <mergeCell ref="B400:C400"/>
    <mergeCell ref="G400:H400"/>
    <mergeCell ref="B397:C397"/>
    <mergeCell ref="G397:H397"/>
    <mergeCell ref="B466:C466"/>
    <mergeCell ref="G466:H466"/>
    <mergeCell ref="B413:C413"/>
    <mergeCell ref="G413:H413"/>
    <mergeCell ref="B417:C417"/>
    <mergeCell ref="G417:H417"/>
    <mergeCell ref="B418:C418"/>
    <mergeCell ref="G418:H418"/>
    <mergeCell ref="B419:C419"/>
    <mergeCell ref="G419:H419"/>
    <mergeCell ref="B414:C414"/>
    <mergeCell ref="G414:H414"/>
    <mergeCell ref="B435:C435"/>
    <mergeCell ref="G435:H435"/>
    <mergeCell ref="B421:C421"/>
    <mergeCell ref="G421:H421"/>
    <mergeCell ref="B432:C432"/>
    <mergeCell ref="G432:H432"/>
    <mergeCell ref="B433:C433"/>
    <mergeCell ref="G433:H433"/>
    <mergeCell ref="B434:C434"/>
    <mergeCell ref="G434:H434"/>
    <mergeCell ref="B415:C415"/>
    <mergeCell ref="G415:H415"/>
    <mergeCell ref="A2:H2"/>
    <mergeCell ref="B383:C383"/>
    <mergeCell ref="G383:H383"/>
    <mergeCell ref="B379:C379"/>
    <mergeCell ref="G379:H379"/>
    <mergeCell ref="B380:C380"/>
    <mergeCell ref="B394:C394"/>
    <mergeCell ref="G394:H394"/>
    <mergeCell ref="B357:C357"/>
    <mergeCell ref="G357:H357"/>
    <mergeCell ref="B358:C358"/>
    <mergeCell ref="G358:H358"/>
    <mergeCell ref="B367:C367"/>
    <mergeCell ref="G367:H367"/>
    <mergeCell ref="B368:C368"/>
    <mergeCell ref="G368:H368"/>
    <mergeCell ref="A8:H8"/>
    <mergeCell ref="A5:H5"/>
    <mergeCell ref="A233:H233"/>
    <mergeCell ref="A240:C240"/>
    <mergeCell ref="A241:C241"/>
    <mergeCell ref="A35:H35"/>
    <mergeCell ref="B360:C360"/>
    <mergeCell ref="G360:H360"/>
    <mergeCell ref="B422:C422"/>
    <mergeCell ref="G422:H422"/>
    <mergeCell ref="B369:C369"/>
    <mergeCell ref="G369:H369"/>
    <mergeCell ref="B370:C370"/>
    <mergeCell ref="G370:H370"/>
    <mergeCell ref="B389:C389"/>
    <mergeCell ref="G389:H389"/>
    <mergeCell ref="B390:C390"/>
    <mergeCell ref="G390:H390"/>
    <mergeCell ref="B391:C391"/>
    <mergeCell ref="G391:H391"/>
    <mergeCell ref="B409:C409"/>
    <mergeCell ref="G409:H409"/>
    <mergeCell ref="B406:C406"/>
    <mergeCell ref="G406:H406"/>
    <mergeCell ref="B410:C410"/>
    <mergeCell ref="G410:H410"/>
    <mergeCell ref="B411:C411"/>
    <mergeCell ref="G411:H411"/>
    <mergeCell ref="B412:C412"/>
    <mergeCell ref="G412:H412"/>
    <mergeCell ref="B398:C398"/>
    <mergeCell ref="G398:H398"/>
    <mergeCell ref="B579:C579"/>
    <mergeCell ref="G579:H579"/>
    <mergeCell ref="B580:C580"/>
    <mergeCell ref="G580:H580"/>
    <mergeCell ref="B611:C611"/>
    <mergeCell ref="G611:H611"/>
    <mergeCell ref="B612:C612"/>
    <mergeCell ref="G612:H612"/>
    <mergeCell ref="B643:C643"/>
    <mergeCell ref="G643:H643"/>
    <mergeCell ref="B593:C593"/>
    <mergeCell ref="G593:H593"/>
    <mergeCell ref="B591:C591"/>
    <mergeCell ref="G591:H591"/>
    <mergeCell ref="B592:C592"/>
    <mergeCell ref="G592:H592"/>
    <mergeCell ref="B594:C594"/>
    <mergeCell ref="G594:H594"/>
    <mergeCell ref="B595:C595"/>
    <mergeCell ref="G595:H595"/>
    <mergeCell ref="B596:C596"/>
    <mergeCell ref="G596:H596"/>
    <mergeCell ref="B621:C621"/>
    <mergeCell ref="G621:H62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2018-11-15T09:39:36Z</dcterms:modified>
</cp:coreProperties>
</file>