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7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8" i="1"/>
  <c r="H23"/>
  <c r="C164"/>
  <c r="C155"/>
  <c r="C89"/>
  <c r="C88" s="1"/>
  <c r="E89"/>
  <c r="E88" s="1"/>
  <c r="D89"/>
  <c r="D88" s="1"/>
  <c r="F320"/>
  <c r="F268"/>
  <c r="D493"/>
  <c r="E493"/>
  <c r="F494"/>
  <c r="F501"/>
  <c r="F504"/>
  <c r="F503" s="1"/>
  <c r="E503"/>
  <c r="D503"/>
  <c r="F489"/>
  <c r="F491"/>
  <c r="H491" s="1"/>
  <c r="F305"/>
  <c r="F410"/>
  <c r="F368"/>
  <c r="H368" s="1"/>
  <c r="F350"/>
  <c r="F349" s="1"/>
  <c r="F326"/>
  <c r="H326" s="1"/>
  <c r="F273"/>
  <c r="F304"/>
  <c r="F285"/>
  <c r="G285" s="1"/>
  <c r="F263"/>
  <c r="F259"/>
  <c r="F149"/>
  <c r="F129"/>
  <c r="F118"/>
  <c r="F108"/>
  <c r="F104"/>
  <c r="F84"/>
  <c r="F68"/>
  <c r="F43"/>
  <c r="D164"/>
  <c r="D325"/>
  <c r="D324" s="1"/>
  <c r="E325"/>
  <c r="E324" s="1"/>
  <c r="E316"/>
  <c r="D316"/>
  <c r="E488"/>
  <c r="D488"/>
  <c r="F479"/>
  <c r="G479" s="1"/>
  <c r="E478"/>
  <c r="D478"/>
  <c r="D477" s="1"/>
  <c r="D476" s="1"/>
  <c r="F463"/>
  <c r="G463" s="1"/>
  <c r="E462"/>
  <c r="E461" s="1"/>
  <c r="E460" s="1"/>
  <c r="E459" s="1"/>
  <c r="D462"/>
  <c r="D461" s="1"/>
  <c r="D460" s="1"/>
  <c r="D459" s="1"/>
  <c r="F473"/>
  <c r="G473" s="1"/>
  <c r="E472"/>
  <c r="D472"/>
  <c r="E471"/>
  <c r="D471"/>
  <c r="E470"/>
  <c r="D470"/>
  <c r="D469" s="1"/>
  <c r="D448"/>
  <c r="E448"/>
  <c r="E425"/>
  <c r="D425"/>
  <c r="F428"/>
  <c r="G428" s="1"/>
  <c r="F420"/>
  <c r="G420" s="1"/>
  <c r="E419"/>
  <c r="E418" s="1"/>
  <c r="E417" s="1"/>
  <c r="D419"/>
  <c r="D418" s="1"/>
  <c r="D417" s="1"/>
  <c r="D367"/>
  <c r="D366" s="1"/>
  <c r="D365" s="1"/>
  <c r="E367"/>
  <c r="E366" s="1"/>
  <c r="E365" s="1"/>
  <c r="F362"/>
  <c r="G362" s="1"/>
  <c r="E361"/>
  <c r="E360" s="1"/>
  <c r="E359" s="1"/>
  <c r="E358" s="1"/>
  <c r="D361"/>
  <c r="D360" s="1"/>
  <c r="D359" s="1"/>
  <c r="D358" s="1"/>
  <c r="E349"/>
  <c r="D349"/>
  <c r="F355"/>
  <c r="G355" s="1"/>
  <c r="E354"/>
  <c r="D354"/>
  <c r="D304"/>
  <c r="E304"/>
  <c r="F300"/>
  <c r="G300" s="1"/>
  <c r="E299"/>
  <c r="D299"/>
  <c r="E169"/>
  <c r="D169"/>
  <c r="F165"/>
  <c r="E155"/>
  <c r="D155"/>
  <c r="F160"/>
  <c r="G160" s="1"/>
  <c r="D140"/>
  <c r="E140"/>
  <c r="F141"/>
  <c r="H141" s="1"/>
  <c r="C140"/>
  <c r="F90"/>
  <c r="F89" s="1"/>
  <c r="F88" s="1"/>
  <c r="F398"/>
  <c r="H398" s="1"/>
  <c r="F387"/>
  <c r="F386" s="1"/>
  <c r="F385" s="1"/>
  <c r="F379"/>
  <c r="F332"/>
  <c r="F293"/>
  <c r="G350" l="1"/>
  <c r="D487"/>
  <c r="D486" s="1"/>
  <c r="D485" s="1"/>
  <c r="D484" s="1"/>
  <c r="D483" s="1"/>
  <c r="F488"/>
  <c r="H488" s="1"/>
  <c r="F493"/>
  <c r="H493" s="1"/>
  <c r="H489"/>
  <c r="H494"/>
  <c r="E487"/>
  <c r="E486" s="1"/>
  <c r="E485" s="1"/>
  <c r="E484" s="1"/>
  <c r="F367"/>
  <c r="H367" s="1"/>
  <c r="F361"/>
  <c r="F366"/>
  <c r="F325"/>
  <c r="F324" s="1"/>
  <c r="H324" s="1"/>
  <c r="F140"/>
  <c r="F478"/>
  <c r="F477" s="1"/>
  <c r="F476" s="1"/>
  <c r="E348"/>
  <c r="E347" s="1"/>
  <c r="E477"/>
  <c r="E476" s="1"/>
  <c r="E469" s="1"/>
  <c r="D348"/>
  <c r="D347" s="1"/>
  <c r="F472"/>
  <c r="F471" s="1"/>
  <c r="F470" s="1"/>
  <c r="F469" s="1"/>
  <c r="F462"/>
  <c r="F419"/>
  <c r="F418" s="1"/>
  <c r="F354"/>
  <c r="G354" s="1"/>
  <c r="F299"/>
  <c r="G299" s="1"/>
  <c r="H160"/>
  <c r="H90"/>
  <c r="F262"/>
  <c r="F397"/>
  <c r="F396" s="1"/>
  <c r="F395" s="1"/>
  <c r="F394" s="1"/>
  <c r="D455"/>
  <c r="D454" s="1"/>
  <c r="D453" s="1"/>
  <c r="D452" s="1"/>
  <c r="E455"/>
  <c r="E454" s="1"/>
  <c r="E453" s="1"/>
  <c r="E452" s="1"/>
  <c r="D447"/>
  <c r="D446" s="1"/>
  <c r="D445" s="1"/>
  <c r="E447"/>
  <c r="E446" s="1"/>
  <c r="E445" s="1"/>
  <c r="D441"/>
  <c r="D440" s="1"/>
  <c r="E441"/>
  <c r="E440" s="1"/>
  <c r="D424"/>
  <c r="D423" s="1"/>
  <c r="E424"/>
  <c r="E423" s="1"/>
  <c r="D409"/>
  <c r="D408" s="1"/>
  <c r="E409"/>
  <c r="E408" s="1"/>
  <c r="F391"/>
  <c r="G391" s="1"/>
  <c r="E390"/>
  <c r="D390"/>
  <c r="D389" s="1"/>
  <c r="G379"/>
  <c r="E378"/>
  <c r="E377" s="1"/>
  <c r="E376" s="1"/>
  <c r="D378"/>
  <c r="D377" s="1"/>
  <c r="D376" s="1"/>
  <c r="D337"/>
  <c r="D336" s="1"/>
  <c r="D335" s="1"/>
  <c r="E337"/>
  <c r="E336" s="1"/>
  <c r="E335" s="1"/>
  <c r="D331"/>
  <c r="D330" s="1"/>
  <c r="D329" s="1"/>
  <c r="E331"/>
  <c r="E330" s="1"/>
  <c r="E329" s="1"/>
  <c r="E315"/>
  <c r="D315"/>
  <c r="F344"/>
  <c r="G344" s="1"/>
  <c r="F342"/>
  <c r="G342" s="1"/>
  <c r="G332"/>
  <c r="G320"/>
  <c r="F317"/>
  <c r="F316" s="1"/>
  <c r="D225" l="1"/>
  <c r="D224" s="1"/>
  <c r="F487"/>
  <c r="H487" s="1"/>
  <c r="E483"/>
  <c r="E225"/>
  <c r="E224" s="1"/>
  <c r="F348"/>
  <c r="F486"/>
  <c r="G418"/>
  <c r="F417"/>
  <c r="H366"/>
  <c r="F365"/>
  <c r="H365" s="1"/>
  <c r="H325"/>
  <c r="G477"/>
  <c r="G478"/>
  <c r="G472"/>
  <c r="G476"/>
  <c r="G469"/>
  <c r="E314"/>
  <c r="E313" s="1"/>
  <c r="E312" s="1"/>
  <c r="E218" s="1"/>
  <c r="D314"/>
  <c r="D313" s="1"/>
  <c r="D312" s="1"/>
  <c r="D218" s="1"/>
  <c r="G471"/>
  <c r="G470"/>
  <c r="G462"/>
  <c r="F461"/>
  <c r="G419"/>
  <c r="G361"/>
  <c r="F360"/>
  <c r="G349"/>
  <c r="H89"/>
  <c r="G317"/>
  <c r="G316"/>
  <c r="E416"/>
  <c r="E415" s="1"/>
  <c r="E222" s="1"/>
  <c r="D439"/>
  <c r="D438" s="1"/>
  <c r="D416"/>
  <c r="D415" s="1"/>
  <c r="D222" s="1"/>
  <c r="E439"/>
  <c r="E438" s="1"/>
  <c r="E407"/>
  <c r="E406" s="1"/>
  <c r="E405" s="1"/>
  <c r="E221" s="1"/>
  <c r="D407"/>
  <c r="D406" s="1"/>
  <c r="D405" s="1"/>
  <c r="D221" s="1"/>
  <c r="F390"/>
  <c r="F389" s="1"/>
  <c r="F384" s="1"/>
  <c r="F383" s="1"/>
  <c r="E389"/>
  <c r="D375"/>
  <c r="F378"/>
  <c r="F331"/>
  <c r="F337"/>
  <c r="D303"/>
  <c r="E262"/>
  <c r="D262"/>
  <c r="F193"/>
  <c r="F188"/>
  <c r="F187" s="1"/>
  <c r="F186" s="1"/>
  <c r="F22" s="1"/>
  <c r="F24" s="1"/>
  <c r="F176"/>
  <c r="F158"/>
  <c r="F146"/>
  <c r="H146" s="1"/>
  <c r="F144"/>
  <c r="F137"/>
  <c r="F113"/>
  <c r="F100"/>
  <c r="H100" s="1"/>
  <c r="F78"/>
  <c r="D178"/>
  <c r="E178"/>
  <c r="E164"/>
  <c r="E19"/>
  <c r="D19"/>
  <c r="C169"/>
  <c r="C107"/>
  <c r="C19"/>
  <c r="E397"/>
  <c r="D397"/>
  <c r="D396" s="1"/>
  <c r="D395" s="1"/>
  <c r="D394" s="1"/>
  <c r="D386"/>
  <c r="E386"/>
  <c r="E303"/>
  <c r="G305"/>
  <c r="D296"/>
  <c r="E296"/>
  <c r="E292"/>
  <c r="D292"/>
  <c r="E254"/>
  <c r="D254"/>
  <c r="D187"/>
  <c r="D186" s="1"/>
  <c r="E187"/>
  <c r="E186" s="1"/>
  <c r="D192"/>
  <c r="D191" s="1"/>
  <c r="E192"/>
  <c r="E191" s="1"/>
  <c r="E148"/>
  <c r="D148"/>
  <c r="E143"/>
  <c r="D143"/>
  <c r="E136"/>
  <c r="D136"/>
  <c r="E107"/>
  <c r="D107"/>
  <c r="E99"/>
  <c r="D99"/>
  <c r="D98" s="1"/>
  <c r="E77"/>
  <c r="D77"/>
  <c r="E67"/>
  <c r="D67"/>
  <c r="E55"/>
  <c r="D55"/>
  <c r="C192"/>
  <c r="C191" s="1"/>
  <c r="C187"/>
  <c r="C186" s="1"/>
  <c r="E42"/>
  <c r="C55"/>
  <c r="F61"/>
  <c r="H61" s="1"/>
  <c r="D42"/>
  <c r="E24"/>
  <c r="D24"/>
  <c r="C99"/>
  <c r="C148"/>
  <c r="C143"/>
  <c r="C136"/>
  <c r="C77"/>
  <c r="C67"/>
  <c r="C42"/>
  <c r="C24"/>
  <c r="F179"/>
  <c r="F178" s="1"/>
  <c r="F156"/>
  <c r="F102"/>
  <c r="H102" s="1"/>
  <c r="H188" l="1"/>
  <c r="H24"/>
  <c r="F192"/>
  <c r="G193"/>
  <c r="G360"/>
  <c r="F359"/>
  <c r="F358" s="1"/>
  <c r="H486"/>
  <c r="F485"/>
  <c r="H156"/>
  <c r="F155"/>
  <c r="D253"/>
  <c r="D252" s="1"/>
  <c r="D251" s="1"/>
  <c r="D250" s="1"/>
  <c r="D216" s="1"/>
  <c r="D215" s="1"/>
  <c r="E253"/>
  <c r="E252" s="1"/>
  <c r="E251" s="1"/>
  <c r="E250" s="1"/>
  <c r="E216" s="1"/>
  <c r="E437"/>
  <c r="E223" s="1"/>
  <c r="D437"/>
  <c r="D223" s="1"/>
  <c r="G461"/>
  <c r="F460"/>
  <c r="G390"/>
  <c r="G348"/>
  <c r="F347"/>
  <c r="G347" s="1"/>
  <c r="H193"/>
  <c r="H88"/>
  <c r="G378"/>
  <c r="F377"/>
  <c r="F376" s="1"/>
  <c r="E396"/>
  <c r="H397"/>
  <c r="G389"/>
  <c r="E375"/>
  <c r="E385"/>
  <c r="E384" s="1"/>
  <c r="E383" s="1"/>
  <c r="D385"/>
  <c r="F315"/>
  <c r="G337"/>
  <c r="F336"/>
  <c r="G331"/>
  <c r="F330"/>
  <c r="H186"/>
  <c r="H158"/>
  <c r="F107"/>
  <c r="F143"/>
  <c r="H187"/>
  <c r="D163"/>
  <c r="D41"/>
  <c r="D40" s="1"/>
  <c r="E163"/>
  <c r="E41"/>
  <c r="E40" s="1"/>
  <c r="E98"/>
  <c r="C98"/>
  <c r="C97" s="1"/>
  <c r="G304"/>
  <c r="H192"/>
  <c r="C41"/>
  <c r="C40" s="1"/>
  <c r="H104"/>
  <c r="H108"/>
  <c r="H113"/>
  <c r="F148"/>
  <c r="H148" s="1"/>
  <c r="F170"/>
  <c r="G170" s="1"/>
  <c r="F173"/>
  <c r="G104"/>
  <c r="G100"/>
  <c r="G156"/>
  <c r="F456"/>
  <c r="F449"/>
  <c r="F448" s="1"/>
  <c r="F442"/>
  <c r="F426"/>
  <c r="F425" s="1"/>
  <c r="F297"/>
  <c r="G273"/>
  <c r="G268"/>
  <c r="G263"/>
  <c r="G259"/>
  <c r="F257"/>
  <c r="G257" s="1"/>
  <c r="F255"/>
  <c r="G255" s="1"/>
  <c r="F191" l="1"/>
  <c r="G192"/>
  <c r="G315"/>
  <c r="F314"/>
  <c r="F484"/>
  <c r="F225" s="1"/>
  <c r="H485"/>
  <c r="D384"/>
  <c r="D383" s="1"/>
  <c r="D374" s="1"/>
  <c r="D220" s="1"/>
  <c r="G460"/>
  <c r="F459"/>
  <c r="G459" s="1"/>
  <c r="F169"/>
  <c r="H169" s="1"/>
  <c r="F296"/>
  <c r="G296" s="1"/>
  <c r="G297"/>
  <c r="H140"/>
  <c r="E395"/>
  <c r="H396"/>
  <c r="D311"/>
  <c r="D217"/>
  <c r="G330"/>
  <c r="F329"/>
  <c r="G329" s="1"/>
  <c r="G336"/>
  <c r="F335"/>
  <c r="G335" s="1"/>
  <c r="D97"/>
  <c r="E97"/>
  <c r="F303"/>
  <c r="H143"/>
  <c r="H149"/>
  <c r="G113"/>
  <c r="F99"/>
  <c r="G149"/>
  <c r="G148"/>
  <c r="G143"/>
  <c r="H144"/>
  <c r="G144"/>
  <c r="H170"/>
  <c r="G108"/>
  <c r="F292"/>
  <c r="G292" s="1"/>
  <c r="G293"/>
  <c r="F409"/>
  <c r="F408" s="1"/>
  <c r="G410"/>
  <c r="F441"/>
  <c r="F440" s="1"/>
  <c r="G442"/>
  <c r="F455"/>
  <c r="G456"/>
  <c r="G426"/>
  <c r="G449"/>
  <c r="F254"/>
  <c r="H173"/>
  <c r="G173"/>
  <c r="G118"/>
  <c r="H118"/>
  <c r="H155"/>
  <c r="G155"/>
  <c r="F136"/>
  <c r="H137"/>
  <c r="G137"/>
  <c r="G191" l="1"/>
  <c r="H191"/>
  <c r="H225"/>
  <c r="F224"/>
  <c r="H224" s="1"/>
  <c r="H484"/>
  <c r="F483"/>
  <c r="H483" s="1"/>
  <c r="G254"/>
  <c r="F253"/>
  <c r="F313"/>
  <c r="F312" s="1"/>
  <c r="G99"/>
  <c r="F98"/>
  <c r="F17" s="1"/>
  <c r="D219"/>
  <c r="D214" s="1"/>
  <c r="D373"/>
  <c r="H99"/>
  <c r="E394"/>
  <c r="H395"/>
  <c r="G314"/>
  <c r="E311"/>
  <c r="D249"/>
  <c r="G169"/>
  <c r="G359"/>
  <c r="G358"/>
  <c r="G303"/>
  <c r="G387"/>
  <c r="F454"/>
  <c r="G455"/>
  <c r="G441"/>
  <c r="G409"/>
  <c r="F447"/>
  <c r="G448"/>
  <c r="F424"/>
  <c r="F423" s="1"/>
  <c r="G425"/>
  <c r="H129"/>
  <c r="G129"/>
  <c r="H136"/>
  <c r="G136"/>
  <c r="H22"/>
  <c r="G27"/>
  <c r="H84"/>
  <c r="F80"/>
  <c r="H80" s="1"/>
  <c r="H78"/>
  <c r="F71"/>
  <c r="H71" s="1"/>
  <c r="H68"/>
  <c r="F59"/>
  <c r="H59" s="1"/>
  <c r="F56"/>
  <c r="H56" s="1"/>
  <c r="F52"/>
  <c r="H52" s="1"/>
  <c r="F49"/>
  <c r="H49" s="1"/>
  <c r="H43"/>
  <c r="D248" l="1"/>
  <c r="E249"/>
  <c r="H394"/>
  <c r="E374"/>
  <c r="E220" s="1"/>
  <c r="E217"/>
  <c r="E215"/>
  <c r="G386"/>
  <c r="G313"/>
  <c r="G417"/>
  <c r="G385"/>
  <c r="G423"/>
  <c r="G424"/>
  <c r="F446"/>
  <c r="G447"/>
  <c r="F407"/>
  <c r="F406" s="1"/>
  <c r="G408"/>
  <c r="F439"/>
  <c r="G440"/>
  <c r="F453"/>
  <c r="G454"/>
  <c r="F252"/>
  <c r="G262"/>
  <c r="H107"/>
  <c r="G107"/>
  <c r="G49"/>
  <c r="G84"/>
  <c r="F67"/>
  <c r="F77"/>
  <c r="G43"/>
  <c r="G80"/>
  <c r="G68"/>
  <c r="F55"/>
  <c r="F42"/>
  <c r="G56"/>
  <c r="G52"/>
  <c r="G78"/>
  <c r="G71"/>
  <c r="F251" l="1"/>
  <c r="H252"/>
  <c r="F218"/>
  <c r="E373"/>
  <c r="E248" s="1"/>
  <c r="E219"/>
  <c r="E214" s="1"/>
  <c r="G377"/>
  <c r="F416"/>
  <c r="F415" s="1"/>
  <c r="F222" s="1"/>
  <c r="G253"/>
  <c r="F452"/>
  <c r="G452" s="1"/>
  <c r="G453"/>
  <c r="F438"/>
  <c r="G439"/>
  <c r="G407"/>
  <c r="F445"/>
  <c r="G445" s="1"/>
  <c r="G446"/>
  <c r="G383"/>
  <c r="G384"/>
  <c r="H98"/>
  <c r="G98"/>
  <c r="H55"/>
  <c r="G55"/>
  <c r="H77"/>
  <c r="G77"/>
  <c r="G42"/>
  <c r="H42"/>
  <c r="F41"/>
  <c r="G67"/>
  <c r="H67"/>
  <c r="F437" l="1"/>
  <c r="F250"/>
  <c r="H251"/>
  <c r="F311"/>
  <c r="G311" s="1"/>
  <c r="G312"/>
  <c r="F217"/>
  <c r="G217" s="1"/>
  <c r="G218"/>
  <c r="F40"/>
  <c r="F15"/>
  <c r="F375"/>
  <c r="G376"/>
  <c r="G416"/>
  <c r="F167"/>
  <c r="F164" s="1"/>
  <c r="F163" s="1"/>
  <c r="F18" s="1"/>
  <c r="G222"/>
  <c r="G415"/>
  <c r="G438"/>
  <c r="F223"/>
  <c r="F405"/>
  <c r="F221" s="1"/>
  <c r="G406"/>
  <c r="G17"/>
  <c r="H17"/>
  <c r="G41"/>
  <c r="H41"/>
  <c r="H15" l="1"/>
  <c r="F19"/>
  <c r="G15"/>
  <c r="F216"/>
  <c r="F215" s="1"/>
  <c r="F249"/>
  <c r="G250"/>
  <c r="H18"/>
  <c r="G18"/>
  <c r="G375"/>
  <c r="F374"/>
  <c r="F220" s="1"/>
  <c r="F219" s="1"/>
  <c r="G163"/>
  <c r="H163"/>
  <c r="F97"/>
  <c r="G223"/>
  <c r="G437"/>
  <c r="G405"/>
  <c r="G221"/>
  <c r="H40"/>
  <c r="G40"/>
  <c r="F214" l="1"/>
  <c r="G249"/>
  <c r="G216"/>
  <c r="G374"/>
  <c r="F373"/>
  <c r="F248" s="1"/>
  <c r="G220"/>
  <c r="H97"/>
  <c r="G97"/>
  <c r="G215"/>
  <c r="G219"/>
  <c r="G373"/>
  <c r="G248" l="1"/>
  <c r="G214" l="1"/>
</calcChain>
</file>

<file path=xl/sharedStrings.xml><?xml version="1.0" encoding="utf-8"?>
<sst xmlns="http://schemas.openxmlformats.org/spreadsheetml/2006/main" count="559" uniqueCount="323">
  <si>
    <t xml:space="preserve">     I. OPĆI DIO</t>
  </si>
  <si>
    <t>Članak 1.</t>
  </si>
  <si>
    <t>Izvršenje za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</si>
  <si>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</si>
  <si>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</si>
  <si>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</si>
  <si>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</si>
  <si>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</si>
  <si>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VIŠAK/MANJAK</t>
  </si>
  <si>
    <t>Primici od financijske imovine i zaduživanja</t>
  </si>
  <si>
    <t>Izdaci za financijsku imovinu i otplate zajmova</t>
  </si>
  <si>
    <t>NETO ZADUŽIVANJE / FINANCIRANJE</t>
  </si>
  <si>
    <t>Preneseni iz prethodne godine</t>
  </si>
  <si>
    <t>Članak 2.</t>
  </si>
  <si>
    <t>Razred, skupina, podskup. i odjeljak</t>
  </si>
  <si>
    <t>Naziv računa prihoda i rashoda ekonomske klasifikacije</t>
  </si>
  <si>
    <t>Indeks    6/3 x 100</t>
  </si>
  <si>
    <t>Indeks 6/5 x 100</t>
  </si>
  <si>
    <t>Prihodi od poreza</t>
  </si>
  <si>
    <t>Porez i prirez na dohodak</t>
  </si>
  <si>
    <t>Porez i prirez na dohodak od nesam. rada</t>
  </si>
  <si>
    <t>Porezi na imovinu</t>
  </si>
  <si>
    <t>Stalni porezi na nepokretnu imovinu</t>
  </si>
  <si>
    <t>Povremeni porezi na imovinu</t>
  </si>
  <si>
    <t>Porezi na robu i usluge</t>
  </si>
  <si>
    <t>Porezi na promet</t>
  </si>
  <si>
    <t>Porez na korištenje dobara ili izvođenje aktiv.</t>
  </si>
  <si>
    <t>Pomoći iz inozemstva i od subjek. unutar op. p</t>
  </si>
  <si>
    <t>Pomoći iz proračuna</t>
  </si>
  <si>
    <t>Tekuće pomoći iz proračuna</t>
  </si>
  <si>
    <t>Kapitalne pomoći iz proračuna</t>
  </si>
  <si>
    <t>Pomoći od izvanproračunskih korisnika</t>
  </si>
  <si>
    <t>Tekuće pomoći od izvanproračunskih korisnika</t>
  </si>
  <si>
    <t>Prihodi od imovine</t>
  </si>
  <si>
    <t>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</si>
  <si>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</si>
  <si>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</si>
  <si>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</si>
  <si>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</si>
  <si>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</si>
  <si>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</t>
  </si>
  <si>
    <t>pristojbi po posebnim propisima i naknada</t>
  </si>
  <si>
    <t>Upravne i administrativne pristojbe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</si>
  <si>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</si>
  <si>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</si>
  <si>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</si>
  <si>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</si>
  <si>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</si>
  <si>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</si>
  <si>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</si>
  <si>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Kamate na oročena sredstva i depozite po viđ.</t>
  </si>
  <si>
    <t>SVEUKUPNO PRIHODI I PRIMICI</t>
  </si>
  <si>
    <t xml:space="preserve"> RAČUN PRIHODA I RASHODA</t>
  </si>
  <si>
    <t xml:space="preserve"> VIŠAK/MANJAK PRIHODA I PRIMITAKA</t>
  </si>
  <si>
    <t>A.</t>
  </si>
  <si>
    <t>B.</t>
  </si>
  <si>
    <t>C.</t>
  </si>
  <si>
    <t>5/2*100</t>
  </si>
  <si>
    <t>5/4*100</t>
  </si>
  <si>
    <t>SVEUKUPNO RASHODI I IZDACI</t>
  </si>
  <si>
    <t>Rashodi za zaposlene</t>
  </si>
  <si>
    <t>Plaće</t>
  </si>
  <si>
    <t>Plaće za redovan rad</t>
  </si>
  <si>
    <t>Ostali rashodi za zaposlene</t>
  </si>
  <si>
    <t>Doprinosi na plaće</t>
  </si>
  <si>
    <t>Doprinos za obvezno zdravstveno osiguranje</t>
  </si>
  <si>
    <t>Doprinos za obv. osig. u slučaju nezaposlenosti</t>
  </si>
  <si>
    <t>Materijalni rashodi</t>
  </si>
  <si>
    <t>Naknade troškova zaposlenima</t>
  </si>
  <si>
    <t>Naknade za prijevoz, za rad na terenu i od.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</si>
  <si>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</si>
  <si>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</si>
  <si>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</si>
  <si>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</si>
  <si>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</si>
  <si>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inv.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</si>
  <si>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</si>
  <si>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</si>
  <si>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</si>
  <si>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</si>
  <si>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</si>
  <si>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</si>
  <si>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</si>
  <si>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</si>
  <si>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Ostali nespomenuti rashodi poslovanja</t>
  </si>
  <si>
    <t>Naknade za rad pred. i izv. tijela pov. i sl.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</si>
  <si>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</si>
  <si>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</si>
  <si>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</si>
  <si>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</si>
  <si>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</si>
  <si>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</si>
  <si>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Ostali nespomenuti financijski rashodi</t>
  </si>
  <si>
    <t>Pomoći dane u inozemstvo i unutar općeg pr.</t>
  </si>
  <si>
    <t>Pomoći unutar općeg proračuna</t>
  </si>
  <si>
    <t>Tekuće pomoći unutar općeg proračuna</t>
  </si>
  <si>
    <t>Naknade građanima i kuć. na temelju osig i dr.nak</t>
  </si>
  <si>
    <t>Ostale naknade građanima i kuć. iz proračuna</t>
  </si>
  <si>
    <t>Naknade građanima i kućanstvima u novcu</t>
  </si>
  <si>
    <t>Ostali rashodi</t>
  </si>
  <si>
    <t>Tekuće donacije</t>
  </si>
  <si>
    <t>Tekuće donacije u novcu</t>
  </si>
  <si>
    <t>Rashodi za nabavu proizv. dugotrajne imovine</t>
  </si>
  <si>
    <t>Građevinski objekti</t>
  </si>
  <si>
    <t>Poslovni objekti</t>
  </si>
  <si>
    <t>Postrojenja i oprema</t>
  </si>
  <si>
    <t>Uredska oprema i namještaj</t>
  </si>
  <si>
    <t>Uređaji, strojevi i oprema za ostale namjene</t>
  </si>
  <si>
    <t>Rashodi za dodatna ulaganja na nefin. Imovini</t>
  </si>
  <si>
    <t>Dodatna ulaganja na građevinskim objektima</t>
  </si>
  <si>
    <t>POSEBNI DIO</t>
  </si>
  <si>
    <t>II.</t>
  </si>
  <si>
    <t>Članak 3.</t>
  </si>
  <si>
    <t>BROJČANA OZNAKA I NAZIV RAZDJELA I GLAVE</t>
  </si>
  <si>
    <t>UKUPNO RASHODI I IZDACI</t>
  </si>
  <si>
    <t>Podskup. i odjeljak</t>
  </si>
  <si>
    <t>NAZIV RAZDJELA I GLAVE TE RAČUNA EKONOMSKE KLASIFIKACIJE</t>
  </si>
  <si>
    <t xml:space="preserve">Indeks 5/4*100   </t>
  </si>
  <si>
    <t>RAZDJEL 001 PREDSTAVNIČKA I IZVRŠNA TIJELA OPĆINE</t>
  </si>
  <si>
    <t>Rashodi za nabavu proizvedene dugotrajne imovine</t>
  </si>
  <si>
    <t>Materijal i dijelovi za tekuće i investicijsko održavanje</t>
  </si>
  <si>
    <t>Usluge telefona, pošte, prijevoza</t>
  </si>
  <si>
    <t>Pomoći dane u inozemstvo i unutar općeg proračuna</t>
  </si>
  <si>
    <t>Ostale naknade građanima i kućanstvima iz proračuna</t>
  </si>
  <si>
    <t xml:space="preserve"> Rashodi poslovanja</t>
  </si>
  <si>
    <t>Doprinos za obvezno osiguranje u slučaju nezaposlenosti</t>
  </si>
  <si>
    <t>Naknade za prijevoz, za rad na terenu i dovojen život</t>
  </si>
  <si>
    <t>Tekuće pomoći unutar općeg proračuan</t>
  </si>
  <si>
    <t>Naknade građanima i kućanstvima na temelju osig. i druge naknade</t>
  </si>
  <si>
    <t xml:space="preserve">Pomoći dane u inozemstvo i unutar općeg proračuna </t>
  </si>
  <si>
    <t>Članak 4.</t>
  </si>
  <si>
    <t>Članak 5.</t>
  </si>
  <si>
    <t>Članak 6.</t>
  </si>
  <si>
    <t>OPĆINSKO VIJEĆE</t>
  </si>
  <si>
    <t>RAČUN FINANCIRANJA</t>
  </si>
  <si>
    <t>RAČUN PRIHODA I RASHODA</t>
  </si>
  <si>
    <t>PREDSJEDNIK:</t>
  </si>
  <si>
    <t xml:space="preserve"> RAČUN FINANCIRANJA</t>
  </si>
  <si>
    <t>Članak 7.</t>
  </si>
  <si>
    <t>za 2015. g</t>
  </si>
  <si>
    <t>Proračun</t>
  </si>
  <si>
    <t>1.-6.2015.g.</t>
  </si>
  <si>
    <t>ostvareni višak prihoda</t>
  </si>
  <si>
    <t xml:space="preserve">     Prihodi i rashodi te primici i izdaci po ekonomskoj klasifikaciji utvrđeni u Računu prihoda i rashoda i Računu financiranja ostvareni su za razdoblje</t>
  </si>
  <si>
    <t>1.-6.2014. g.</t>
  </si>
  <si>
    <t>Proračun za</t>
  </si>
  <si>
    <t>Proračun za      2015. g.</t>
  </si>
  <si>
    <t>Proračun za      1.-6.2015.g.</t>
  </si>
  <si>
    <t>Izvršenje za      1.-6.2015.g.</t>
  </si>
  <si>
    <t>Proračun za         2015.g.</t>
  </si>
  <si>
    <t>Proračun za            1.-6.2015.g.</t>
  </si>
  <si>
    <t>Izvršenje za       1.-6.2015.g.</t>
  </si>
  <si>
    <t>Izvršenje za              1.-6.2014.g.</t>
  </si>
  <si>
    <t>Proračun za       2015.g.</t>
  </si>
  <si>
    <t>Proračun za          1.-6.2015.g.</t>
  </si>
  <si>
    <t>Izvršenje za                 1.-6.2014.g.</t>
  </si>
  <si>
    <t>Izvršenje za                  1.-6.2014.g.</t>
  </si>
  <si>
    <t>Proračun za       1.-6.2015.g.</t>
  </si>
  <si>
    <t>Izvršenje za     1.-6.2015.g.</t>
  </si>
  <si>
    <t>Proračun za 2015.g.</t>
  </si>
  <si>
    <t>Izvršenje za    1.-6.2015.g.</t>
  </si>
  <si>
    <t>Proračun za      2015.g.</t>
  </si>
  <si>
    <t>Proračun za     2015.g.</t>
  </si>
  <si>
    <t>Pomoći iz drž.pror.temeljem prijenosa EU sr.</t>
  </si>
  <si>
    <t>Kapitalne pomoći iz drž.pror.tem.prijenosa EU sr.</t>
  </si>
  <si>
    <t>Izdaci za dane zajmove</t>
  </si>
  <si>
    <t>Izdaci za dane zajmove neprofitnim org.i kućanstvima</t>
  </si>
  <si>
    <t>Dani zajm.neprofitnim org.građanima i kuć.u tuzemstv.</t>
  </si>
  <si>
    <t>Pomoći proračunskim korisicima drugih proračuna</t>
  </si>
  <si>
    <t>Tekuće pomoći proračunskim korisnicima dr.pror.</t>
  </si>
  <si>
    <t>Ostala nematerijlna imovina</t>
  </si>
  <si>
    <t>Nematerijalna imovina</t>
  </si>
  <si>
    <t>Povrati zajmova danih nepr.org.građ.i kuć.u tuzemst.</t>
  </si>
  <si>
    <t>Primici gl.zajmova danih nepr.org.građ.i kućanstv.</t>
  </si>
  <si>
    <t>Primljene otplate glavnice danih zajmova</t>
  </si>
  <si>
    <t>Ostali građevinski objekti</t>
  </si>
  <si>
    <t>Izdaci za dane zajmove i depozite</t>
  </si>
  <si>
    <t>Izdaci za dane zajmove nepr.org, građanima i kućanstvima</t>
  </si>
  <si>
    <t>Dani zajmovi nepr.org, građ. I kućanstvima u tuzemstvu</t>
  </si>
  <si>
    <t>Kapitalne donacije</t>
  </si>
  <si>
    <t>Kapitalne donacije neprofitnim organizacijama</t>
  </si>
  <si>
    <t>Ulaganje u računalne programe</t>
  </si>
  <si>
    <t xml:space="preserve"> </t>
  </si>
  <si>
    <t>GLAVA 00101 OPĆINSKO VIJEĆE I OPĆINSKI NAČELNIK</t>
  </si>
  <si>
    <t>Tekuće pomoći proračunskim korisnicima drugih proračuna</t>
  </si>
  <si>
    <t>Pomoći proračunskim korisnicima drugih proračuna</t>
  </si>
  <si>
    <t>Pomoći proračunskim korisnicma drugih proračuna</t>
  </si>
  <si>
    <t xml:space="preserve">     Izvršenje rashoda i izdataka Proračuna po organizacijskoj klasifikaciji (Tablica 1), po ekonomskoj i programskoj klasifikaciji (Tablica 2) je sljedeće:</t>
  </si>
  <si>
    <t xml:space="preserve">     Tablica2.: Rashodi i izdaci Proračuna po ekonomskoj i programskoj klasifikaciji izvršeni su kako slijedi:</t>
  </si>
  <si>
    <t>III.</t>
  </si>
  <si>
    <t>IZVJEŠTAJ O ZADUŽIVANJU</t>
  </si>
  <si>
    <t>IV.</t>
  </si>
  <si>
    <t>V.</t>
  </si>
  <si>
    <t>IZVJEŠTAJ O DANIM JAMSTVIMA I IZDACIMA PO JAMSTVIMA</t>
  </si>
  <si>
    <t>VI.</t>
  </si>
  <si>
    <t xml:space="preserve"> prihode poslovanja i prihode od prodaje nefinancijske imovine. Dalje se klasificiraju na prihode od poreza, prihode od doprinosa, potpore, prihode od </t>
  </si>
  <si>
    <t xml:space="preserve"> imovine, prihode od upravnih i administrativnih pristojbi i po posebnim propisima i ostale prihode. Prihodi od prodaje nefinancijske imovine klasificiraju</t>
  </si>
  <si>
    <t xml:space="preserve"> se prema vrstama prodane nefinancijske imovine. Prihodi se prikazuju u razdoblju u kojem su nastali uz uvjet da su i naplaćeni u navedeneom razdoblju.</t>
  </si>
  <si>
    <t xml:space="preserve">       Kod svih prihoda se bilježi razlika izvršenog od planiranog, a sve nelogičnosti i manje ili veće izvršenje od plana uravnotežit će se uplatama do kraja</t>
  </si>
  <si>
    <t>Članak 8.</t>
  </si>
  <si>
    <t xml:space="preserve">     Prema zakonskoj regulativi rashodi se temeljno klasificiraju na rashode poslovanja i rashode za nabavu nefinancijke imovine.</t>
  </si>
  <si>
    <t xml:space="preserve"> ostale rashode.</t>
  </si>
  <si>
    <t xml:space="preserve">     Rashodi za nabavu nefinancijske imovine klasificiraju se po vrstama nabavljene nefinancijske imovine.</t>
  </si>
  <si>
    <t xml:space="preserve">     Kod svih rashoda se bilježi razlika izvršenog od planiranog, a sve nelogičnosti i manje ili veće izvršenje od plana uravnotežit će se potrošnjom do kraja</t>
  </si>
  <si>
    <t xml:space="preserve"> godine, ili donošenjem Izmjena i dopina proračuna.</t>
  </si>
  <si>
    <t>ZAVRŠNA ODREDBA</t>
  </si>
  <si>
    <t>Članak 9.</t>
  </si>
  <si>
    <t xml:space="preserve">KLASA: </t>
  </si>
  <si>
    <t>URBROJ:</t>
  </si>
  <si>
    <t>POLUGODIŠNJI IZVJEŠTAJ O IZVRŠENJU PRORAČUNA OPĆINE KOPRIVNIČKI IVANEC ZA 2015. GODINU</t>
  </si>
  <si>
    <t>Prihodi od prodaje nefinancijsk imovine</t>
  </si>
  <si>
    <t>Prihodi od prodaje neproizvedene dugotrajne imov.</t>
  </si>
  <si>
    <t>Prihodi od prodaje materijalne im. prirodnih bogatst.</t>
  </si>
  <si>
    <t>Zemljište</t>
  </si>
  <si>
    <t>Subvencije</t>
  </si>
  <si>
    <t>Subvencije trgovačkim druš., poljoprivrednicima i obrtnicima izvan javnog sektora</t>
  </si>
  <si>
    <t>Subvencije poljoprivrednicima i obrtnicima</t>
  </si>
  <si>
    <t>Kapitalne pomoći</t>
  </si>
  <si>
    <t>Kapitalne pomoći kreditnim i ostalim fin.inst.te trgovačkim društvima u javnom sektoru</t>
  </si>
  <si>
    <t>Materijalna imovina - prirodna bogatstva</t>
  </si>
  <si>
    <t>Rashodi za nabavu neproizved. dugtrajne imovine</t>
  </si>
  <si>
    <t>Kap.pom.kred.i ost.fin.inst.te trgovačkim društvima u javnom sektoru</t>
  </si>
  <si>
    <t>RAZDJEL 002 KOMUNALNO GOSPODARSTVO</t>
  </si>
  <si>
    <t>A 100001 Redovni poslovi</t>
  </si>
  <si>
    <t>GLAVA 00201 KOMUNALNO GOSPODARSTVO</t>
  </si>
  <si>
    <t>PROGRAM 1001 ODRŽAVANJE KOMUNALNE INFRASTRUKTURE</t>
  </si>
  <si>
    <t>A100101 Održavanje groblja i javnih površina</t>
  </si>
  <si>
    <t>A100102 Održavanje nerazvrstanih cesta i poljskih putova</t>
  </si>
  <si>
    <t>A100103 Održavanje i potrošnja javne rasvjete</t>
  </si>
  <si>
    <t>A100104 Ostale komunalne usluge</t>
  </si>
  <si>
    <t>PROGRAM 1002 PROGRAM UNAPREĐENJA POLJOPRIVREDE I ZAŠTITE ZDRAVLJA</t>
  </si>
  <si>
    <t>A 100201 Sistemska deratizacija</t>
  </si>
  <si>
    <t>A 100202 Subvencije poljoprivrednicima</t>
  </si>
  <si>
    <t>Subvencije trg.dr., poljoprivrednicima i obr.izvan javnog sektora</t>
  </si>
  <si>
    <t>RAZDJEL 003 DRUŠTVENE, SOCIJALNE I DRUGE DJELATNOSTI</t>
  </si>
  <si>
    <t>GLAVA 00301 DRUŠTVENE, SOCIJALNE I DRUGE DJELATNOSTI</t>
  </si>
  <si>
    <t>PROGRAM 1003 PREDŠKOLSKO OBRAZOVANJE</t>
  </si>
  <si>
    <t>A100301 Dječji vrtić "Vrapčić" Drnje</t>
  </si>
  <si>
    <t>PROGRAM 1004 OSNOVNOŠKOLSKO OBRAZOVANJE</t>
  </si>
  <si>
    <t xml:space="preserve">A100401 Osnovna škola </t>
  </si>
  <si>
    <t>PROGRAM 1005 SREDNJOŠKOLSKO OBRAZOVANJE</t>
  </si>
  <si>
    <t>A 100501 Stipendije učenika i studenata</t>
  </si>
  <si>
    <t>GLAVA 00302 SOCIJALNA SKRB</t>
  </si>
  <si>
    <t>PROGRAM 1006 SOCIJALNA SKRB</t>
  </si>
  <si>
    <t>A100601 Naknade za potpore građanima, kućanstvima i udrugama</t>
  </si>
  <si>
    <t>GLAVA 00303 ZAŠTITA I SIGURNOST</t>
  </si>
  <si>
    <t>PROGRAM 1007 ORGANIZIRANJE I PROVOĐENJE ZAŠTITE I SPAŠAVANJA</t>
  </si>
  <si>
    <t>A100701 Civilna zaštita</t>
  </si>
  <si>
    <t>A100702 Zaštita od požara</t>
  </si>
  <si>
    <t>GLAVA 00304 OSTALE DRUŠTVENE DJELATNOSTI</t>
  </si>
  <si>
    <t>PROGRAM 1008 PROMICANJE KULTURE</t>
  </si>
  <si>
    <t>A100801 Kultura</t>
  </si>
  <si>
    <t>PROGRAM 1009 RAZVOJ SPORTA I REKREACIJE</t>
  </si>
  <si>
    <t>A100901 Sport, rekreacija i tehnička kultura</t>
  </si>
  <si>
    <t>PROGRAM 1010 RAZVOJ CVILNOG DRUŠTVA</t>
  </si>
  <si>
    <t>A101001 Ostale udruge, zajednice i društva (vjerske zajednice)</t>
  </si>
  <si>
    <t>PROGRAM 1011 PROGRAM POLITIČKIH STRANAKA</t>
  </si>
  <si>
    <t>A101101 Rad političkih stranaka</t>
  </si>
  <si>
    <t>PROGRAM 1012 AKTIVNOSTI OSTALIH UDRUGA I ZAJEDNICA</t>
  </si>
  <si>
    <t>A101201 Aktivnost branitelja Domovinskog rata</t>
  </si>
  <si>
    <t>A101202 Aktivnosti ostalih udruga i zajednica</t>
  </si>
  <si>
    <t>RAZDJEL 004 KAPITALNI PROJEKTI</t>
  </si>
  <si>
    <t>GLAVA 00401 KAPITALNI PROJEKTI</t>
  </si>
  <si>
    <t>PROGRAM 1013 Izgradnja građevinskih objekata</t>
  </si>
  <si>
    <t>K101301 Izgradnja građevinskih objekata</t>
  </si>
  <si>
    <t>Rashodi za nabavu nefinancjske imovine</t>
  </si>
  <si>
    <t>Rashodi za nabavu neproizvedene dugotrane imovine</t>
  </si>
  <si>
    <t>Materijalna imovina - prorodna bogatstva</t>
  </si>
  <si>
    <t>Ceste</t>
  </si>
  <si>
    <t>Nematerijalna proizvedena imovina</t>
  </si>
  <si>
    <t>RAZDJEL 001 OPĆINSKO VIJEĆE I JEDINSTVENI UPAVNI ODJEL</t>
  </si>
  <si>
    <t>GLAVA 00101 OPĆINSKO VIJEĆE I JEDINSTVENI UPRAVNI ODJEL</t>
  </si>
  <si>
    <t>PROGRAM 1000 FINANCIRANJE OSNOVNIH AKTIVNOSTI</t>
  </si>
  <si>
    <t>Porez i prirez na dohodak od nesamostalnih djel.</t>
  </si>
  <si>
    <t>Porez na dohodak od imovine  imovinskih prava</t>
  </si>
  <si>
    <t>Porez na dohodak od dividendi i udjela u dobiti</t>
  </si>
  <si>
    <t>Povrat poreza na dohodak po godišnjoj prijavi</t>
  </si>
  <si>
    <t>Prihodi od zateznih kamata</t>
  </si>
  <si>
    <t>Županijske, gradske i općinske pristojbe i naknade</t>
  </si>
  <si>
    <t>Naknade za priključak</t>
  </si>
  <si>
    <t>Službena putovanja</t>
  </si>
  <si>
    <t>Usluge promidžbe i informiranja</t>
  </si>
  <si>
    <t>Ostale usluge</t>
  </si>
  <si>
    <t>Premije osiguranja</t>
  </si>
  <si>
    <t>Naknade građanima i kućanstvima u naravi</t>
  </si>
  <si>
    <t>Naknade za rad predstavničkih i izvršnih tijela, povjerenstava i sl.</t>
  </si>
  <si>
    <t>Rashodi za dodatna ulaganja na nefinancijskoj imovni</t>
  </si>
  <si>
    <t>dodatna ulaganja na građevinskim objektima</t>
  </si>
  <si>
    <t>Ostala nematerijalna proizvedena imovina</t>
  </si>
  <si>
    <t>RAZDJEL 004 KAPITLANI PROJEKTI</t>
  </si>
  <si>
    <t xml:space="preserve">     Općina Koprivnički Ivanec nije davala jamstva ni imala izdatke po jamstvima.</t>
  </si>
  <si>
    <t xml:space="preserve">       Sveukupni prihodi i primici ostvareni su u iznosu 1.860.956,47 kuna ili 221% od polugodišnjeg plana. Oni se sastoje od Prihoda poslovanja </t>
  </si>
  <si>
    <t xml:space="preserve">    Sveukupni rashodi i izdaci ostvareni su u iznosu 2.804.871,38 kuna ili 33% od polugodišnjeg plana. Oni se sastoje od Rashoda poslovanja u iznosu</t>
  </si>
  <si>
    <t xml:space="preserve"> 2.240.433,70 kuna ili 76% od polugodišnjeg plana, Rashoda za nabavu nefinancijske imovine u iznosu 471.437,68 kuna ili 9% od polugodišnjeg plana,</t>
  </si>
  <si>
    <t xml:space="preserve"> i Izdataka za financijsku imovinu i otplate zajmova u iznosu 93.000,00 kuna ili 138% od plana.</t>
  </si>
  <si>
    <t>OPĆINE KOPRIVNIČKI IVANEC</t>
  </si>
  <si>
    <t>Koprivnički Ivanec, __ 2015.</t>
  </si>
  <si>
    <t>od 1. siječnja do 30. lipnja 2015. godine, kako slijedi:</t>
  </si>
  <si>
    <t xml:space="preserve"> dok Prihoda od prodaje nefinancjske imovine i Primitaka od financijske imovine i zaduživanja nema. </t>
  </si>
  <si>
    <t xml:space="preserve">     Općina Koprivniči Ivanec nije se zaduživala na domaćem i stranom tržištu novca i kapitala, pa nema ni sastavljen izvještaj o zaduživanju.</t>
  </si>
  <si>
    <t xml:space="preserve">     Općina Koprivnički Ivanec nema predviđenu proračunsku zalihu, pa nema ni sastavljen izvjštaj o korištenju proračunske zalihe.</t>
  </si>
  <si>
    <t xml:space="preserve">      Proračunski prihodi predstavljaju povećanje ekonomskih koristi tijekom izvještajnog razdoblja u obliku priljeva novca. Temeljno se klasificiraju na</t>
  </si>
  <si>
    <t xml:space="preserve"> godine, ili donošenjem Izmjena i dopuna Proračuna.</t>
  </si>
  <si>
    <t xml:space="preserve">     Poslovna događanja u Proračunu svrstavamo u skupine prema njihovim srodnim ekonomskim obilježjima. Da bismo dobili kvalitetne informacije izdatke</t>
  </si>
  <si>
    <t xml:space="preserve"> klasificiramo po glavnim obilježima u više skupina. Rashodi predstavljaju smanjenje ekonomske koristi u obliku smanjenja imovine ili povećanja obveza.</t>
  </si>
  <si>
    <t xml:space="preserve">     Rashodi poslovanja klasificiraju se na rashode za zaposlene, materijalne rashode, financijske rashode, subvencije, pomoći, naknade, donacije i</t>
  </si>
  <si>
    <t>Polugodišnji izvještaj o provedbi Plana razvojnih programa sastavni je dio ovog Polugodišnjeg izvještaja o izvršenju Proračuna i nalazi se u prilogu.</t>
  </si>
  <si>
    <t>Članak 10.</t>
  </si>
  <si>
    <t>IZVJEŠTAJ O KORIŠTENJU PRORAČUNSKE ZALIHE</t>
  </si>
  <si>
    <t>2137/09-15-1</t>
  </si>
  <si>
    <t>400-04/15-01/02</t>
  </si>
  <si>
    <t>Ivanec, 12. listopada 2015.</t>
  </si>
  <si>
    <t>Vladimir Fijok</t>
  </si>
  <si>
    <t>Koprivničko-križevačke županije" broj 6/13), Općinsko vijeće Općine Kopivnički Ivanec na 17. sjednici održanoj 12. listopada 2015. donijelo je</t>
  </si>
  <si>
    <t xml:space="preserve">     Na temelju članka 109. Zakona o proračunu ("Narodne novine" broj 87/08, 136/12. i 15/15 ) i članka 31. Statuta Općine Koprivnički Ivanec ("Službeni glasnik </t>
  </si>
  <si>
    <t xml:space="preserve">     Proračun Općine Koprivnički Ivanec za 2015. godinu ("Službeni glasnik Koprivničko-križevačke županije" broj 19/14. i 8/15) (u daljnjem tekstu: Proračun) za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</si>
  <si>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Vladimir Fijok</t>
    </r>
  </si>
  <si>
    <t xml:space="preserve">     Tablica 1.: Rashodi i izdaci Proračuna po organizacijskog klasifikaciji izvršeni su kako slijedi:</t>
  </si>
  <si>
    <t xml:space="preserve">     </t>
  </si>
  <si>
    <t>OBRAZLOŽENJE OSTVARENJA PRIHODA I PRIMITAKA, RASHODA I IZDATAKA</t>
  </si>
  <si>
    <t>VII.</t>
  </si>
  <si>
    <t xml:space="preserve">     Ovaj Polugodišnji izvještaj o izvršenju Proračuna objavit će se u "Službenom glasniku Koprivničko-križevačke županije".</t>
  </si>
  <si>
    <t xml:space="preserve"> razdoblje od 1. siječnja do 30. lipnja 2015. godine izvršen je kako slijedi: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</si>
</sst>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4" fontId="14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14" fillId="0" borderId="1" xfId="0" applyNumberFormat="1" applyFont="1" applyBorder="1"/>
    <xf numFmtId="0" fontId="0" fillId="0" borderId="1" xfId="0" applyNumberFormat="1" applyBorder="1"/>
    <xf numFmtId="4" fontId="14" fillId="0" borderId="0" xfId="0" applyNumberFormat="1" applyFont="1" applyBorder="1"/>
    <xf numFmtId="4" fontId="0" fillId="0" borderId="0" xfId="0" applyNumberForma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" fontId="14" fillId="0" borderId="1" xfId="0" applyNumberFormat="1" applyFont="1" applyBorder="1" applyAlignment="1">
      <alignment horizontal="right"/>
    </xf>
    <xf numFmtId="4" fontId="13" fillId="0" borderId="1" xfId="0" applyNumberFormat="1" applyFont="1" applyBorder="1"/>
    <xf numFmtId="0" fontId="13" fillId="0" borderId="1" xfId="0" applyFont="1" applyBorder="1"/>
    <xf numFmtId="4" fontId="0" fillId="0" borderId="0" xfId="0" applyNumberFormat="1"/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1" xfId="0" applyFont="1" applyBorder="1"/>
    <xf numFmtId="4" fontId="12" fillId="0" borderId="1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0" fillId="0" borderId="0" xfId="0" applyBorder="1" applyAlignment="1"/>
    <xf numFmtId="4" fontId="0" fillId="0" borderId="0" xfId="0" applyNumberFormat="1" applyBorder="1" applyAlignment="1"/>
    <xf numFmtId="4" fontId="10" fillId="0" borderId="1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4" fontId="14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4" fillId="0" borderId="0" xfId="0" applyFont="1" applyAlignment="1"/>
    <xf numFmtId="0" fontId="0" fillId="0" borderId="4" xfId="0" applyBorder="1" applyAlignment="1"/>
    <xf numFmtId="0" fontId="14" fillId="0" borderId="2" xfId="0" applyFont="1" applyBorder="1" applyAlignment="1"/>
    <xf numFmtId="0" fontId="14" fillId="0" borderId="4" xfId="0" applyFont="1" applyBorder="1" applyAlignment="1"/>
    <xf numFmtId="4" fontId="14" fillId="0" borderId="2" xfId="0" applyNumberFormat="1" applyFont="1" applyBorder="1" applyAlignment="1"/>
    <xf numFmtId="0" fontId="0" fillId="0" borderId="2" xfId="0" applyBorder="1" applyAlignment="1"/>
    <xf numFmtId="0" fontId="0" fillId="0" borderId="0" xfId="0" applyNumberFormat="1" applyBorder="1"/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right"/>
    </xf>
    <xf numFmtId="0" fontId="7" fillId="0" borderId="2" xfId="0" applyFont="1" applyBorder="1" applyAlignment="1"/>
    <xf numFmtId="0" fontId="7" fillId="0" borderId="1" xfId="0" applyFont="1" applyBorder="1"/>
    <xf numFmtId="0" fontId="7" fillId="0" borderId="4" xfId="0" applyFont="1" applyBorder="1" applyAlignment="1"/>
    <xf numFmtId="4" fontId="7" fillId="0" borderId="1" xfId="0" applyNumberFormat="1" applyFont="1" applyBorder="1"/>
    <xf numFmtId="4" fontId="7" fillId="0" borderId="2" xfId="0" applyNumberFormat="1" applyFont="1" applyBorder="1" applyAlignment="1"/>
    <xf numFmtId="0" fontId="7" fillId="0" borderId="0" xfId="0" applyFont="1"/>
    <xf numFmtId="0" fontId="0" fillId="0" borderId="4" xfId="0" applyBorder="1" applyAlignment="1"/>
    <xf numFmtId="4" fontId="14" fillId="0" borderId="2" xfId="0" applyNumberFormat="1" applyFont="1" applyBorder="1" applyAlignment="1"/>
    <xf numFmtId="0" fontId="11" fillId="0" borderId="2" xfId="0" applyFont="1" applyBorder="1" applyAlignment="1"/>
    <xf numFmtId="0" fontId="7" fillId="0" borderId="2" xfId="0" applyFont="1" applyBorder="1" applyAlignment="1"/>
    <xf numFmtId="0" fontId="6" fillId="0" borderId="2" xfId="0" applyFont="1" applyBorder="1" applyAlignment="1"/>
    <xf numFmtId="0" fontId="0" fillId="0" borderId="4" xfId="0" applyBorder="1" applyAlignment="1"/>
    <xf numFmtId="4" fontId="14" fillId="0" borderId="2" xfId="0" applyNumberFormat="1" applyFont="1" applyBorder="1" applyAlignment="1"/>
    <xf numFmtId="0" fontId="6" fillId="0" borderId="2" xfId="0" applyFont="1" applyBorder="1" applyAlignment="1"/>
    <xf numFmtId="0" fontId="1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" xfId="0" applyFont="1" applyBorder="1" applyAlignment="1"/>
    <xf numFmtId="4" fontId="11" fillId="0" borderId="2" xfId="0" applyNumberFormat="1" applyFont="1" applyBorder="1" applyAlignment="1"/>
    <xf numFmtId="0" fontId="5" fillId="0" borderId="1" xfId="0" applyFont="1" applyBorder="1"/>
    <xf numFmtId="0" fontId="5" fillId="0" borderId="2" xfId="0" applyFont="1" applyBorder="1" applyAlignment="1"/>
    <xf numFmtId="0" fontId="5" fillId="0" borderId="4" xfId="0" applyFont="1" applyBorder="1" applyAlignment="1"/>
    <xf numFmtId="4" fontId="5" fillId="0" borderId="1" xfId="0" applyNumberFormat="1" applyFont="1" applyBorder="1"/>
    <xf numFmtId="4" fontId="5" fillId="0" borderId="2" xfId="0" applyNumberFormat="1" applyFont="1" applyBorder="1" applyAlignment="1"/>
    <xf numFmtId="0" fontId="5" fillId="0" borderId="0" xfId="0" applyFont="1"/>
    <xf numFmtId="2" fontId="14" fillId="0" borderId="4" xfId="0" applyNumberFormat="1" applyFont="1" applyBorder="1" applyAlignment="1"/>
    <xf numFmtId="0" fontId="14" fillId="0" borderId="0" xfId="0" applyFont="1" applyAlignment="1">
      <alignment horizontal="center"/>
    </xf>
    <xf numFmtId="0" fontId="14" fillId="0" borderId="4" xfId="0" applyFont="1" applyBorder="1" applyAlignment="1"/>
    <xf numFmtId="0" fontId="12" fillId="0" borderId="0" xfId="0" applyFont="1" applyBorder="1"/>
    <xf numFmtId="0" fontId="12" fillId="0" borderId="0" xfId="0" applyFont="1" applyBorder="1" applyAlignment="1"/>
    <xf numFmtId="4" fontId="12" fillId="0" borderId="0" xfId="0" applyNumberFormat="1" applyFont="1" applyBorder="1"/>
    <xf numFmtId="4" fontId="14" fillId="0" borderId="0" xfId="0" applyNumberFormat="1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2" xfId="0" applyFont="1" applyBorder="1" applyAlignment="1"/>
    <xf numFmtId="0" fontId="14" fillId="0" borderId="4" xfId="0" applyFont="1" applyBorder="1" applyAlignment="1"/>
    <xf numFmtId="4" fontId="14" fillId="0" borderId="2" xfId="0" applyNumberFormat="1" applyFont="1" applyBorder="1" applyAlignment="1"/>
    <xf numFmtId="0" fontId="0" fillId="0" borderId="4" xfId="0" applyBorder="1" applyAlignment="1"/>
    <xf numFmtId="0" fontId="11" fillId="0" borderId="4" xfId="0" applyFont="1" applyBorder="1" applyAlignment="1"/>
    <xf numFmtId="0" fontId="0" fillId="0" borderId="2" xfId="0" applyBorder="1" applyAlignment="1"/>
    <xf numFmtId="0" fontId="7" fillId="0" borderId="2" xfId="0" applyFont="1" applyBorder="1" applyAlignment="1"/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2" xfId="0" applyFont="1" applyBorder="1" applyAlignment="1"/>
    <xf numFmtId="0" fontId="0" fillId="0" borderId="4" xfId="0" applyBorder="1" applyAlignment="1"/>
    <xf numFmtId="4" fontId="14" fillId="0" borderId="2" xfId="0" applyNumberFormat="1" applyFont="1" applyBorder="1" applyAlignment="1"/>
    <xf numFmtId="0" fontId="6" fillId="0" borderId="2" xfId="0" applyFont="1" applyBorder="1" applyAlignment="1"/>
    <xf numFmtId="0" fontId="14" fillId="0" borderId="4" xfId="0" applyFont="1" applyBorder="1" applyAlignment="1"/>
    <xf numFmtId="0" fontId="11" fillId="0" borderId="4" xfId="0" applyFont="1" applyBorder="1" applyAlignment="1"/>
    <xf numFmtId="0" fontId="0" fillId="0" borderId="2" xfId="0" applyBorder="1" applyAlignment="1"/>
    <xf numFmtId="4" fontId="11" fillId="0" borderId="2" xfId="0" applyNumberFormat="1" applyFont="1" applyBorder="1" applyAlignment="1"/>
    <xf numFmtId="0" fontId="4" fillId="0" borderId="2" xfId="0" applyFont="1" applyBorder="1" applyAlignment="1"/>
    <xf numFmtId="0" fontId="14" fillId="0" borderId="2" xfId="0" applyFont="1" applyBorder="1" applyAlignment="1"/>
    <xf numFmtId="0" fontId="0" fillId="0" borderId="4" xfId="0" applyBorder="1" applyAlignment="1"/>
    <xf numFmtId="4" fontId="14" fillId="0" borderId="2" xfId="0" applyNumberFormat="1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4" xfId="0" applyFont="1" applyBorder="1" applyAlignment="1"/>
    <xf numFmtId="0" fontId="6" fillId="0" borderId="2" xfId="0" applyFont="1" applyBorder="1" applyAlignment="1"/>
    <xf numFmtId="0" fontId="3" fillId="0" borderId="2" xfId="0" applyFont="1" applyBorder="1" applyAlignment="1"/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0" fontId="3" fillId="0" borderId="4" xfId="0" applyFont="1" applyBorder="1" applyAlignment="1"/>
    <xf numFmtId="4" fontId="3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2" xfId="0" applyFont="1" applyBorder="1" applyAlignment="1"/>
    <xf numFmtId="0" fontId="0" fillId="0" borderId="4" xfId="0" applyBorder="1" applyAlignment="1"/>
    <xf numFmtId="4" fontId="14" fillId="0" borderId="2" xfId="0" applyNumberFormat="1" applyFont="1" applyBorder="1" applyAlignment="1"/>
    <xf numFmtId="0" fontId="14" fillId="0" borderId="4" xfId="0" applyFont="1" applyBorder="1" applyAlignment="1"/>
    <xf numFmtId="0" fontId="11" fillId="0" borderId="4" xfId="0" applyFont="1" applyBorder="1" applyAlignment="1"/>
    <xf numFmtId="0" fontId="4" fillId="0" borderId="2" xfId="0" applyFont="1" applyBorder="1" applyAlignment="1"/>
    <xf numFmtId="0" fontId="2" fillId="0" borderId="2" xfId="0" applyFont="1" applyBorder="1" applyAlignment="1"/>
    <xf numFmtId="4" fontId="14" fillId="0" borderId="2" xfId="0" applyNumberFormat="1" applyFont="1" applyBorder="1" applyAlignment="1"/>
    <xf numFmtId="0" fontId="0" fillId="0" borderId="4" xfId="0" applyBorder="1" applyAlignment="1"/>
    <xf numFmtId="0" fontId="14" fillId="0" borderId="2" xfId="0" applyFont="1" applyBorder="1" applyAlignment="1"/>
    <xf numFmtId="0" fontId="14" fillId="0" borderId="4" xfId="0" applyFont="1" applyBorder="1" applyAlignment="1"/>
    <xf numFmtId="0" fontId="0" fillId="0" borderId="2" xfId="0" applyBorder="1" applyAlignment="1"/>
    <xf numFmtId="4" fontId="14" fillId="0" borderId="4" xfId="0" applyNumberFormat="1" applyFont="1" applyBorder="1" applyAlignment="1"/>
    <xf numFmtId="0" fontId="0" fillId="0" borderId="3" xfId="0" applyBorder="1" applyAlignment="1"/>
    <xf numFmtId="4" fontId="0" fillId="0" borderId="2" xfId="0" applyNumberFormat="1" applyBorder="1" applyAlignment="1"/>
    <xf numFmtId="4" fontId="0" fillId="0" borderId="4" xfId="0" applyNumberFormat="1" applyBorder="1" applyAlignment="1"/>
    <xf numFmtId="0" fontId="14" fillId="0" borderId="3" xfId="0" applyFont="1" applyBorder="1" applyAlignment="1"/>
    <xf numFmtId="0" fontId="1" fillId="0" borderId="2" xfId="0" applyFont="1" applyBorder="1" applyAlignment="1"/>
    <xf numFmtId="0" fontId="1" fillId="0" borderId="1" xfId="0" applyFont="1" applyBorder="1"/>
    <xf numFmtId="0" fontId="1" fillId="0" borderId="4" xfId="0" applyFont="1" applyBorder="1" applyAlignment="1"/>
    <xf numFmtId="4" fontId="1" fillId="0" borderId="1" xfId="0" applyNumberFormat="1" applyFont="1" applyBorder="1"/>
    <xf numFmtId="4" fontId="1" fillId="0" borderId="2" xfId="0" applyNumberFormat="1" applyFont="1" applyBorder="1" applyAlignment="1"/>
    <xf numFmtId="0" fontId="1" fillId="0" borderId="0" xfId="0" applyFont="1"/>
    <xf numFmtId="0" fontId="14" fillId="0" borderId="0" xfId="0" applyFont="1" applyAlignment="1">
      <alignment horizontal="center"/>
    </xf>
    <xf numFmtId="0" fontId="11" fillId="0" borderId="4" xfId="0" applyFont="1" applyBorder="1" applyAlignment="1"/>
    <xf numFmtId="4" fontId="11" fillId="0" borderId="2" xfId="0" applyNumberFormat="1" applyFont="1" applyBorder="1" applyAlignment="1"/>
    <xf numFmtId="0" fontId="3" fillId="0" borderId="2" xfId="0" applyFont="1" applyBorder="1" applyAlignment="1"/>
    <xf numFmtId="0" fontId="14" fillId="0" borderId="2" xfId="0" applyFont="1" applyBorder="1" applyAlignment="1"/>
    <xf numFmtId="0" fontId="0" fillId="0" borderId="4" xfId="0" applyBorder="1" applyAlignment="1"/>
    <xf numFmtId="4" fontId="14" fillId="0" borderId="2" xfId="0" applyNumberFormat="1" applyFont="1" applyBorder="1" applyAlignment="1"/>
    <xf numFmtId="0" fontId="14" fillId="0" borderId="4" xfId="0" applyFont="1" applyBorder="1" applyAlignment="1"/>
    <xf numFmtId="0" fontId="12" fillId="0" borderId="2" xfId="0" applyFont="1" applyBorder="1" applyAlignment="1"/>
    <xf numFmtId="0" fontId="12" fillId="0" borderId="4" xfId="0" applyFont="1" applyBorder="1" applyAlignment="1"/>
    <xf numFmtId="4" fontId="14" fillId="0" borderId="4" xfId="0" applyNumberFormat="1" applyFont="1" applyBorder="1" applyAlignment="1"/>
    <xf numFmtId="0" fontId="1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11" fillId="0" borderId="2" xfId="0" applyFont="1" applyBorder="1" applyAlignment="1"/>
    <xf numFmtId="0" fontId="11" fillId="0" borderId="4" xfId="0" applyFont="1" applyBorder="1" applyAlignment="1"/>
    <xf numFmtId="0" fontId="14" fillId="0" borderId="4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6" fillId="0" borderId="2" xfId="0" applyFont="1" applyBorder="1" applyAlignment="1"/>
    <xf numFmtId="4" fontId="11" fillId="0" borderId="2" xfId="0" applyNumberFormat="1" applyFont="1" applyBorder="1" applyAlignment="1"/>
    <xf numFmtId="0" fontId="3" fillId="0" borderId="2" xfId="0" applyFont="1" applyBorder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/>
    <xf numFmtId="0" fontId="0" fillId="0" borderId="0" xfId="0" applyAlignment="1">
      <alignment horizontal="center"/>
    </xf>
    <xf numFmtId="0" fontId="0" fillId="0" borderId="3" xfId="0" applyBorder="1" applyAlignment="1"/>
    <xf numFmtId="4" fontId="0" fillId="0" borderId="2" xfId="0" applyNumberFormat="1" applyBorder="1" applyAlignment="1"/>
    <xf numFmtId="4" fontId="0" fillId="0" borderId="4" xfId="0" applyNumberFormat="1" applyBorder="1" applyAlignment="1"/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 wrapText="1"/>
    </xf>
  </cellXfs>
  <cellStyles count="1">
    <cellStyle name="Obič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showWhiteSpace="0" view="pageLayout" zoomScale="130" zoomScaleNormal="100" zoomScalePageLayoutView="130" workbookViewId="0">
      <selection activeCell="D10" sqref="D10"/>
    </sheetView>
  </sheetViews>
  <sheetFormatPr defaultRowHeight="15"/>
  <cols>
    <col min="1" max="1" width="9.42578125" customWidth="1"/>
    <col min="2" max="2" width="43.28515625" customWidth="1"/>
    <col min="3" max="3" width="16.28515625" customWidth="1"/>
    <col min="4" max="5" width="13.7109375" customWidth="1"/>
    <col min="6" max="6" width="12.5703125" customWidth="1"/>
  </cols>
  <sheetData>
    <row r="1" spans="1:8">
      <c r="A1" t="s">
        <v>314</v>
      </c>
    </row>
    <row r="2" spans="1:8">
      <c r="A2" t="s">
        <v>313</v>
      </c>
    </row>
    <row r="3" spans="1:8" ht="11.25" customHeight="1"/>
    <row r="4" spans="1:8" ht="16.5" customHeight="1">
      <c r="A4" s="159" t="s">
        <v>209</v>
      </c>
      <c r="B4" s="159"/>
      <c r="C4" s="159"/>
      <c r="D4" s="159"/>
      <c r="E4" s="159"/>
      <c r="F4" s="159"/>
      <c r="G4" s="159"/>
      <c r="H4" s="159"/>
    </row>
    <row r="5" spans="1:8" ht="13.5" customHeight="1"/>
    <row r="6" spans="1:8" ht="13.5" customHeight="1">
      <c r="A6" s="19" t="s">
        <v>0</v>
      </c>
    </row>
    <row r="7" spans="1:8">
      <c r="A7" s="158" t="s">
        <v>1</v>
      </c>
      <c r="B7" s="158"/>
      <c r="C7" s="158"/>
      <c r="D7" s="158"/>
      <c r="E7" s="158"/>
      <c r="F7" s="158"/>
      <c r="G7" s="158"/>
      <c r="H7" s="158"/>
    </row>
    <row r="8" spans="1:8" ht="12" customHeight="1"/>
    <row r="9" spans="1:8">
      <c r="A9" t="s">
        <v>315</v>
      </c>
    </row>
    <row r="10" spans="1:8">
      <c r="A10" t="s">
        <v>322</v>
      </c>
    </row>
    <row r="11" spans="1:8">
      <c r="C11" s="19" t="s">
        <v>2</v>
      </c>
      <c r="D11" s="19" t="s">
        <v>140</v>
      </c>
      <c r="E11" s="19" t="s">
        <v>145</v>
      </c>
      <c r="F11" s="19" t="s">
        <v>2</v>
      </c>
      <c r="G11" s="19" t="s">
        <v>3</v>
      </c>
      <c r="H11" s="19" t="s">
        <v>3</v>
      </c>
    </row>
    <row r="12" spans="1:8">
      <c r="C12" s="19" t="s">
        <v>144</v>
      </c>
      <c r="D12" s="19" t="s">
        <v>139</v>
      </c>
      <c r="E12" s="19" t="s">
        <v>141</v>
      </c>
      <c r="F12" s="19" t="s">
        <v>141</v>
      </c>
      <c r="G12" s="19" t="s">
        <v>57</v>
      </c>
      <c r="H12" s="19" t="s">
        <v>58</v>
      </c>
    </row>
    <row r="13" spans="1:8"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</row>
    <row r="14" spans="1:8">
      <c r="A14" s="18" t="s">
        <v>54</v>
      </c>
      <c r="B14" s="19" t="s">
        <v>52</v>
      </c>
    </row>
    <row r="15" spans="1:8">
      <c r="B15" t="s">
        <v>4</v>
      </c>
      <c r="C15" s="17">
        <v>1260139.46</v>
      </c>
      <c r="D15" s="17">
        <v>14940000</v>
      </c>
      <c r="E15" s="17">
        <v>7470000</v>
      </c>
      <c r="F15" s="17">
        <f>F41</f>
        <v>1860956.4700000002</v>
      </c>
      <c r="G15" s="17">
        <f>F15/C15*100</f>
        <v>147.67861249262049</v>
      </c>
      <c r="H15" s="17">
        <f>F15/E15*100</f>
        <v>24.912402543507365</v>
      </c>
    </row>
    <row r="16" spans="1:8">
      <c r="B16" t="s">
        <v>5</v>
      </c>
      <c r="C16" s="17">
        <v>0</v>
      </c>
      <c r="D16" s="17">
        <v>2030000</v>
      </c>
      <c r="E16" s="17">
        <v>1015000</v>
      </c>
      <c r="F16" s="17">
        <v>0</v>
      </c>
      <c r="G16" s="17">
        <v>0</v>
      </c>
      <c r="H16" s="17">
        <v>0</v>
      </c>
    </row>
    <row r="17" spans="1:8">
      <c r="B17" t="s">
        <v>6</v>
      </c>
      <c r="C17" s="17">
        <v>2588139.69</v>
      </c>
      <c r="D17" s="17">
        <v>5943000</v>
      </c>
      <c r="E17" s="17">
        <v>2971500</v>
      </c>
      <c r="F17" s="17">
        <f>F98</f>
        <v>2240433.7000000002</v>
      </c>
      <c r="G17" s="17">
        <f t="shared" ref="G17:G28" si="0">F17/C17*100</f>
        <v>86.565408685494887</v>
      </c>
      <c r="H17" s="17">
        <f t="shared" ref="H17:H22" si="1">F17/E17*100</f>
        <v>75.397398620225488</v>
      </c>
    </row>
    <row r="18" spans="1:8">
      <c r="B18" t="s">
        <v>7</v>
      </c>
      <c r="C18" s="17">
        <v>1025902.33</v>
      </c>
      <c r="D18" s="17">
        <v>10902000</v>
      </c>
      <c r="E18" s="17">
        <v>5451000</v>
      </c>
      <c r="F18" s="17">
        <f>F163</f>
        <v>471437.68</v>
      </c>
      <c r="G18" s="17">
        <f t="shared" si="0"/>
        <v>45.953466155009124</v>
      </c>
      <c r="H18" s="17">
        <f t="shared" si="1"/>
        <v>8.6486457530728309</v>
      </c>
    </row>
    <row r="19" spans="1:8">
      <c r="B19" t="s">
        <v>8</v>
      </c>
      <c r="C19" s="17">
        <f>C15+C16-C17-C18</f>
        <v>-2353902.56</v>
      </c>
      <c r="D19" s="17">
        <f>D15+D16-D17-D18</f>
        <v>125000</v>
      </c>
      <c r="E19" s="17">
        <f>E15+E16-E17-E18</f>
        <v>62500</v>
      </c>
      <c r="F19" s="17">
        <f>F15+F16-F17-F18</f>
        <v>-850914.90999999992</v>
      </c>
      <c r="G19" s="17"/>
      <c r="H19" s="17"/>
    </row>
    <row r="20" spans="1:8">
      <c r="G20" s="17"/>
      <c r="H20" s="17"/>
    </row>
    <row r="21" spans="1:8">
      <c r="A21" s="18" t="s">
        <v>55</v>
      </c>
      <c r="B21" s="19" t="s">
        <v>137</v>
      </c>
      <c r="G21" s="17"/>
      <c r="H21" s="17"/>
    </row>
    <row r="22" spans="1:8">
      <c r="B22" t="s">
        <v>9</v>
      </c>
      <c r="C22" s="17"/>
      <c r="D22" s="17">
        <v>10000</v>
      </c>
      <c r="E22" s="17">
        <v>5000</v>
      </c>
      <c r="F22" s="17">
        <f>F186</f>
        <v>0</v>
      </c>
      <c r="G22" s="17">
        <v>0</v>
      </c>
      <c r="H22" s="17">
        <f t="shared" si="1"/>
        <v>0</v>
      </c>
    </row>
    <row r="23" spans="1:8">
      <c r="B23" t="s">
        <v>10</v>
      </c>
      <c r="C23" s="17">
        <v>75000</v>
      </c>
      <c r="D23" s="17">
        <v>135000</v>
      </c>
      <c r="E23" s="17">
        <v>67500</v>
      </c>
      <c r="F23" s="17">
        <v>93000</v>
      </c>
      <c r="G23" s="17">
        <v>0</v>
      </c>
      <c r="H23" s="17">
        <f>F23/E23*100</f>
        <v>137.77777777777777</v>
      </c>
    </row>
    <row r="24" spans="1:8">
      <c r="B24" t="s">
        <v>11</v>
      </c>
      <c r="C24" s="17">
        <f>C22-C23</f>
        <v>-75000</v>
      </c>
      <c r="D24" s="17">
        <f>D22-D23</f>
        <v>-125000</v>
      </c>
      <c r="E24" s="17">
        <f>E22-E23</f>
        <v>-62500</v>
      </c>
      <c r="F24" s="17">
        <f>F22-F23</f>
        <v>-93000</v>
      </c>
      <c r="G24" s="17"/>
      <c r="H24" s="17">
        <f>F24/E24*100</f>
        <v>148.80000000000001</v>
      </c>
    </row>
    <row r="25" spans="1:8">
      <c r="C25" s="17"/>
      <c r="D25" s="17"/>
      <c r="E25" s="17"/>
      <c r="F25" s="17"/>
      <c r="G25" s="17"/>
      <c r="H25" s="17"/>
    </row>
    <row r="26" spans="1:8">
      <c r="A26" s="18" t="s">
        <v>56</v>
      </c>
      <c r="B26" s="19" t="s">
        <v>53</v>
      </c>
      <c r="C26" s="17"/>
      <c r="D26" s="17"/>
      <c r="E26" s="17"/>
      <c r="F26" s="17"/>
      <c r="G26" s="17"/>
      <c r="H26" s="17"/>
    </row>
    <row r="27" spans="1:8">
      <c r="B27" t="s">
        <v>12</v>
      </c>
      <c r="C27" s="17">
        <v>5471611</v>
      </c>
      <c r="D27" s="17"/>
      <c r="E27" s="17"/>
      <c r="F27" s="17">
        <v>1781012.53</v>
      </c>
      <c r="G27" s="17">
        <f t="shared" si="0"/>
        <v>32.550057560743994</v>
      </c>
      <c r="H27" s="17">
        <v>0</v>
      </c>
    </row>
    <row r="28" spans="1:8">
      <c r="B28" t="s">
        <v>142</v>
      </c>
      <c r="C28" s="17">
        <v>3042707</v>
      </c>
      <c r="D28" s="17"/>
      <c r="E28" s="17"/>
      <c r="F28" s="17">
        <v>837097.62</v>
      </c>
      <c r="G28" s="17">
        <f t="shared" si="0"/>
        <v>27.511607920184229</v>
      </c>
      <c r="H28" s="17">
        <v>0</v>
      </c>
    </row>
    <row r="31" spans="1:8">
      <c r="A31" s="158" t="s">
        <v>13</v>
      </c>
      <c r="B31" s="164"/>
      <c r="C31" s="164"/>
      <c r="D31" s="164"/>
      <c r="E31" s="164"/>
      <c r="F31" s="164"/>
      <c r="G31" s="164"/>
      <c r="H31" s="164"/>
    </row>
    <row r="32" spans="1:8" ht="10.5" customHeight="1"/>
    <row r="33" spans="1:8">
      <c r="A33" t="s">
        <v>143</v>
      </c>
    </row>
    <row r="34" spans="1:8">
      <c r="A34" t="s">
        <v>297</v>
      </c>
    </row>
    <row r="35" spans="1:8">
      <c r="A35" s="18" t="s">
        <v>54</v>
      </c>
      <c r="B35" s="19" t="s">
        <v>135</v>
      </c>
    </row>
    <row r="36" spans="1:8" ht="6.75" customHeight="1"/>
    <row r="37" spans="1:8" ht="62.25" customHeight="1">
      <c r="A37" s="1" t="s">
        <v>14</v>
      </c>
      <c r="B37" s="2" t="s">
        <v>15</v>
      </c>
      <c r="C37" s="2" t="s">
        <v>156</v>
      </c>
      <c r="D37" s="2" t="s">
        <v>146</v>
      </c>
      <c r="E37" s="2" t="s">
        <v>147</v>
      </c>
      <c r="F37" s="2" t="s">
        <v>148</v>
      </c>
      <c r="G37" s="2" t="s">
        <v>16</v>
      </c>
      <c r="H37" s="2" t="s">
        <v>17</v>
      </c>
    </row>
    <row r="38" spans="1:8">
      <c r="A38" s="3">
        <v>1</v>
      </c>
      <c r="B38" s="3">
        <v>2</v>
      </c>
      <c r="C38" s="3">
        <v>3</v>
      </c>
      <c r="D38" s="3">
        <v>4</v>
      </c>
      <c r="E38" s="3">
        <v>5</v>
      </c>
      <c r="F38" s="3">
        <v>6</v>
      </c>
      <c r="G38" s="3">
        <v>7</v>
      </c>
      <c r="H38" s="3">
        <v>8</v>
      </c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12"/>
      <c r="B40" s="13" t="s">
        <v>51</v>
      </c>
      <c r="C40" s="14">
        <f>C41+C186</f>
        <v>1260139.46</v>
      </c>
      <c r="D40" s="14">
        <f>D41+D186+D88</f>
        <v>16980000</v>
      </c>
      <c r="E40" s="14">
        <f>E41+E186+E88</f>
        <v>8490000</v>
      </c>
      <c r="F40" s="14">
        <f>F41+F186</f>
        <v>1860956.4700000002</v>
      </c>
      <c r="G40" s="14">
        <f>F40/C40*100</f>
        <v>147.67861249262049</v>
      </c>
      <c r="H40" s="14">
        <f>F40/E40*100</f>
        <v>21.919393050647823</v>
      </c>
    </row>
    <row r="41" spans="1:8">
      <c r="A41" s="4">
        <v>6</v>
      </c>
      <c r="B41" s="4" t="s">
        <v>4</v>
      </c>
      <c r="C41" s="5">
        <f>C42+C55+C67+C77</f>
        <v>1260139.46</v>
      </c>
      <c r="D41" s="5">
        <f>D42+D55+D67+D77</f>
        <v>14940000</v>
      </c>
      <c r="E41" s="5">
        <f>E42+E55+E67+E77</f>
        <v>7470000</v>
      </c>
      <c r="F41" s="5">
        <f>F42+F55+F67+F77</f>
        <v>1860956.4700000002</v>
      </c>
      <c r="G41" s="5">
        <f>F41/C41*100</f>
        <v>147.67861249262049</v>
      </c>
      <c r="H41" s="5">
        <f>F41/E41*100</f>
        <v>24.912402543507365</v>
      </c>
    </row>
    <row r="42" spans="1:8">
      <c r="A42" s="4">
        <v>61</v>
      </c>
      <c r="B42" s="4" t="s">
        <v>18</v>
      </c>
      <c r="C42" s="5">
        <f>C43+C49+C52</f>
        <v>714786.58</v>
      </c>
      <c r="D42" s="5">
        <f>D43+D49+D52</f>
        <v>1382000</v>
      </c>
      <c r="E42" s="5">
        <f>E43+E49+E52</f>
        <v>691000</v>
      </c>
      <c r="F42" s="5">
        <f>F43+F49+F52</f>
        <v>720314.58000000007</v>
      </c>
      <c r="G42" s="5">
        <f t="shared" ref="G42:G56" si="2">F42/C42*100</f>
        <v>100.77337769827746</v>
      </c>
      <c r="H42" s="5">
        <f t="shared" ref="H42:H59" si="3">F42/E42*100</f>
        <v>104.24234153400869</v>
      </c>
    </row>
    <row r="43" spans="1:8">
      <c r="A43" s="4">
        <v>611</v>
      </c>
      <c r="B43" s="4" t="s">
        <v>19</v>
      </c>
      <c r="C43" s="5">
        <v>656892.92000000004</v>
      </c>
      <c r="D43" s="5">
        <v>1255000</v>
      </c>
      <c r="E43" s="5">
        <v>627500</v>
      </c>
      <c r="F43" s="5">
        <f>F44+F45+F46+F47+F48</f>
        <v>667557.68000000005</v>
      </c>
      <c r="G43" s="5">
        <f t="shared" si="2"/>
        <v>101.6235157474372</v>
      </c>
      <c r="H43" s="5">
        <f t="shared" si="3"/>
        <v>106.3836940239044</v>
      </c>
    </row>
    <row r="44" spans="1:8">
      <c r="A44" s="6">
        <v>6111</v>
      </c>
      <c r="B44" s="6" t="s">
        <v>20</v>
      </c>
      <c r="C44" s="7"/>
      <c r="D44" s="6"/>
      <c r="E44" s="6"/>
      <c r="F44" s="7">
        <v>535022.5</v>
      </c>
      <c r="G44" s="15"/>
      <c r="H44" s="5"/>
    </row>
    <row r="45" spans="1:8">
      <c r="A45" s="6">
        <v>6112</v>
      </c>
      <c r="B45" s="6" t="s">
        <v>273</v>
      </c>
      <c r="C45" s="7"/>
      <c r="D45" s="6"/>
      <c r="E45" s="6"/>
      <c r="F45" s="7">
        <v>135783.62</v>
      </c>
      <c r="G45" s="15"/>
      <c r="H45" s="5"/>
    </row>
    <row r="46" spans="1:8">
      <c r="A46" s="6">
        <v>6113</v>
      </c>
      <c r="B46" s="6" t="s">
        <v>274</v>
      </c>
      <c r="C46" s="7"/>
      <c r="D46" s="6"/>
      <c r="E46" s="6"/>
      <c r="F46" s="7">
        <v>5325.51</v>
      </c>
      <c r="G46" s="15"/>
      <c r="H46" s="5"/>
    </row>
    <row r="47" spans="1:8">
      <c r="A47" s="6">
        <v>6114</v>
      </c>
      <c r="B47" s="6" t="s">
        <v>275</v>
      </c>
      <c r="C47" s="7"/>
      <c r="D47" s="6"/>
      <c r="E47" s="6"/>
      <c r="F47" s="7">
        <v>2043.5</v>
      </c>
      <c r="G47" s="15"/>
      <c r="H47" s="5"/>
    </row>
    <row r="48" spans="1:8">
      <c r="A48" s="6">
        <v>6117</v>
      </c>
      <c r="B48" s="6" t="s">
        <v>276</v>
      </c>
      <c r="C48" s="7"/>
      <c r="D48" s="6"/>
      <c r="E48" s="6"/>
      <c r="F48" s="7">
        <v>-10617.45</v>
      </c>
      <c r="G48" s="15"/>
      <c r="H48" s="5"/>
    </row>
    <row r="49" spans="1:8">
      <c r="A49" s="4">
        <v>613</v>
      </c>
      <c r="B49" s="4" t="s">
        <v>21</v>
      </c>
      <c r="C49" s="5">
        <v>50469.33</v>
      </c>
      <c r="D49" s="5">
        <v>102000</v>
      </c>
      <c r="E49" s="5">
        <v>51000</v>
      </c>
      <c r="F49" s="5">
        <f>F50+F51</f>
        <v>42929.04</v>
      </c>
      <c r="G49" s="5">
        <f t="shared" si="2"/>
        <v>85.059659004785686</v>
      </c>
      <c r="H49" s="5">
        <f t="shared" si="3"/>
        <v>84.174588235294124</v>
      </c>
    </row>
    <row r="50" spans="1:8">
      <c r="A50" s="6">
        <v>6131</v>
      </c>
      <c r="B50" s="6" t="s">
        <v>22</v>
      </c>
      <c r="C50" s="7"/>
      <c r="D50" s="6"/>
      <c r="E50" s="6"/>
      <c r="F50" s="7">
        <v>570</v>
      </c>
      <c r="G50" s="15"/>
      <c r="H50" s="5"/>
    </row>
    <row r="51" spans="1:8">
      <c r="A51" s="6">
        <v>6134</v>
      </c>
      <c r="B51" s="6" t="s">
        <v>23</v>
      </c>
      <c r="C51" s="7"/>
      <c r="D51" s="6"/>
      <c r="E51" s="6"/>
      <c r="F51" s="7">
        <v>42359.040000000001</v>
      </c>
      <c r="G51" s="15"/>
      <c r="H51" s="5"/>
    </row>
    <row r="52" spans="1:8">
      <c r="A52" s="4">
        <v>614</v>
      </c>
      <c r="B52" s="4" t="s">
        <v>24</v>
      </c>
      <c r="C52" s="5">
        <v>7424.33</v>
      </c>
      <c r="D52" s="5">
        <v>25000</v>
      </c>
      <c r="E52" s="5">
        <v>12500</v>
      </c>
      <c r="F52" s="5">
        <f>F53+F54</f>
        <v>9827.86</v>
      </c>
      <c r="G52" s="5">
        <f t="shared" si="2"/>
        <v>132.37369567354901</v>
      </c>
      <c r="H52" s="5">
        <f t="shared" si="3"/>
        <v>78.622880000000009</v>
      </c>
    </row>
    <row r="53" spans="1:8">
      <c r="A53" s="6">
        <v>6142</v>
      </c>
      <c r="B53" s="6" t="s">
        <v>25</v>
      </c>
      <c r="C53" s="7"/>
      <c r="D53" s="6"/>
      <c r="E53" s="6"/>
      <c r="F53" s="7">
        <v>9617.57</v>
      </c>
      <c r="G53" s="15"/>
      <c r="H53" s="5"/>
    </row>
    <row r="54" spans="1:8">
      <c r="A54" s="6">
        <v>6145</v>
      </c>
      <c r="B54" s="6" t="s">
        <v>26</v>
      </c>
      <c r="C54" s="7"/>
      <c r="D54" s="6"/>
      <c r="E54" s="6"/>
      <c r="F54" s="7">
        <v>210.29</v>
      </c>
      <c r="G54" s="15"/>
      <c r="H54" s="5"/>
    </row>
    <row r="55" spans="1:8">
      <c r="A55" s="4">
        <v>63</v>
      </c>
      <c r="B55" s="4" t="s">
        <v>27</v>
      </c>
      <c r="C55" s="5">
        <f>C56+C59+C61</f>
        <v>56359.79</v>
      </c>
      <c r="D55" s="5">
        <f>D56+D59+D61</f>
        <v>5133000</v>
      </c>
      <c r="E55" s="5">
        <f>E56+E59+E61</f>
        <v>2566500</v>
      </c>
      <c r="F55" s="5">
        <f>F56+F59</f>
        <v>149418.29999999999</v>
      </c>
      <c r="G55" s="5">
        <f t="shared" si="2"/>
        <v>265.11507583686875</v>
      </c>
      <c r="H55" s="5">
        <f t="shared" si="3"/>
        <v>5.82187025131502</v>
      </c>
    </row>
    <row r="56" spans="1:8">
      <c r="A56" s="4">
        <v>633</v>
      </c>
      <c r="B56" s="4" t="s">
        <v>28</v>
      </c>
      <c r="C56" s="5">
        <v>47475.040000000001</v>
      </c>
      <c r="D56" s="5">
        <v>900000</v>
      </c>
      <c r="E56" s="5">
        <v>450000</v>
      </c>
      <c r="F56" s="5">
        <f>F57+F58</f>
        <v>85452.42</v>
      </c>
      <c r="G56" s="5">
        <f t="shared" si="2"/>
        <v>179.99441390676026</v>
      </c>
      <c r="H56" s="5">
        <f t="shared" si="3"/>
        <v>18.989426666666667</v>
      </c>
    </row>
    <row r="57" spans="1:8">
      <c r="A57" s="6">
        <v>6331</v>
      </c>
      <c r="B57" s="6" t="s">
        <v>29</v>
      </c>
      <c r="C57" s="7"/>
      <c r="D57" s="6"/>
      <c r="E57" s="6"/>
      <c r="F57" s="7">
        <v>65907.539999999994</v>
      </c>
      <c r="G57" s="15"/>
      <c r="H57" s="5"/>
    </row>
    <row r="58" spans="1:8">
      <c r="A58" s="6">
        <v>6332</v>
      </c>
      <c r="B58" s="6" t="s">
        <v>30</v>
      </c>
      <c r="C58" s="7"/>
      <c r="D58" s="6"/>
      <c r="E58" s="6"/>
      <c r="F58" s="7">
        <v>19544.88</v>
      </c>
      <c r="G58" s="15"/>
      <c r="H58" s="5"/>
    </row>
    <row r="59" spans="1:8">
      <c r="A59" s="4">
        <v>634</v>
      </c>
      <c r="B59" s="4" t="s">
        <v>31</v>
      </c>
      <c r="C59" s="5">
        <v>8884.75</v>
      </c>
      <c r="D59" s="5">
        <v>97000</v>
      </c>
      <c r="E59" s="5">
        <v>48500</v>
      </c>
      <c r="F59" s="5">
        <f>F60</f>
        <v>63965.88</v>
      </c>
      <c r="G59" s="5"/>
      <c r="H59" s="5">
        <f t="shared" si="3"/>
        <v>131.88841237113402</v>
      </c>
    </row>
    <row r="60" spans="1:8">
      <c r="A60" s="6">
        <v>6341</v>
      </c>
      <c r="B60" s="6" t="s">
        <v>32</v>
      </c>
      <c r="C60" s="7">
        <v>0</v>
      </c>
      <c r="D60" s="7"/>
      <c r="E60" s="7"/>
      <c r="F60" s="7">
        <v>63965.88</v>
      </c>
      <c r="G60" s="5"/>
      <c r="H60" s="5"/>
    </row>
    <row r="61" spans="1:8">
      <c r="A61" s="4">
        <v>638</v>
      </c>
      <c r="B61" s="4" t="s">
        <v>163</v>
      </c>
      <c r="C61" s="5">
        <v>0</v>
      </c>
      <c r="D61" s="5">
        <v>4136000</v>
      </c>
      <c r="E61" s="5">
        <v>2068000</v>
      </c>
      <c r="F61" s="5">
        <f>F62</f>
        <v>0</v>
      </c>
      <c r="G61" s="5"/>
      <c r="H61" s="5">
        <f t="shared" ref="H61" si="4">F61/E61*100</f>
        <v>0</v>
      </c>
    </row>
    <row r="62" spans="1:8">
      <c r="A62" s="6">
        <v>6382</v>
      </c>
      <c r="B62" s="6" t="s">
        <v>164</v>
      </c>
      <c r="C62" s="7">
        <v>0</v>
      </c>
      <c r="D62" s="7"/>
      <c r="E62" s="7"/>
      <c r="F62" s="7">
        <v>0</v>
      </c>
      <c r="G62" s="5"/>
      <c r="H62" s="5"/>
    </row>
    <row r="63" spans="1:8">
      <c r="A63" s="6"/>
      <c r="B63" s="6"/>
      <c r="C63" s="7"/>
      <c r="D63" s="7"/>
      <c r="E63" s="7"/>
      <c r="F63" s="7"/>
      <c r="G63" s="5"/>
      <c r="H63" s="5"/>
    </row>
    <row r="64" spans="1:8">
      <c r="A64" s="6"/>
      <c r="B64" s="6"/>
      <c r="C64" s="7"/>
      <c r="D64" s="7"/>
      <c r="E64" s="7"/>
      <c r="F64" s="7"/>
      <c r="G64" s="5"/>
      <c r="H64" s="5"/>
    </row>
    <row r="65" spans="1:8" ht="62.25" customHeight="1">
      <c r="A65" s="1" t="s">
        <v>14</v>
      </c>
      <c r="B65" s="2" t="s">
        <v>15</v>
      </c>
      <c r="C65" s="2" t="s">
        <v>156</v>
      </c>
      <c r="D65" s="2" t="s">
        <v>146</v>
      </c>
      <c r="E65" s="2" t="s">
        <v>147</v>
      </c>
      <c r="F65" s="2" t="s">
        <v>148</v>
      </c>
      <c r="G65" s="2" t="s">
        <v>16</v>
      </c>
      <c r="H65" s="2" t="s">
        <v>17</v>
      </c>
    </row>
    <row r="66" spans="1:8">
      <c r="A66" s="3">
        <v>1</v>
      </c>
      <c r="B66" s="3">
        <v>2</v>
      </c>
      <c r="C66" s="3">
        <v>3</v>
      </c>
      <c r="D66" s="3">
        <v>4</v>
      </c>
      <c r="E66" s="3">
        <v>5</v>
      </c>
      <c r="F66" s="3">
        <v>6</v>
      </c>
      <c r="G66" s="3">
        <v>7</v>
      </c>
      <c r="H66" s="3">
        <v>8</v>
      </c>
    </row>
    <row r="67" spans="1:8">
      <c r="A67" s="4">
        <v>64</v>
      </c>
      <c r="B67" s="4" t="s">
        <v>33</v>
      </c>
      <c r="C67" s="5">
        <f>C68+C71</f>
        <v>169630.56</v>
      </c>
      <c r="D67" s="5">
        <f>D68+D71</f>
        <v>4137000</v>
      </c>
      <c r="E67" s="5">
        <f>E68+E71</f>
        <v>2068500</v>
      </c>
      <c r="F67" s="5">
        <f>F68+F71</f>
        <v>156520</v>
      </c>
      <c r="G67" s="5">
        <f>F67/C67*100</f>
        <v>92.271109639678144</v>
      </c>
      <c r="H67" s="5">
        <f>F67/E67*100</f>
        <v>7.5668358714043995</v>
      </c>
    </row>
    <row r="68" spans="1:8">
      <c r="A68" s="4">
        <v>641</v>
      </c>
      <c r="B68" s="4" t="s">
        <v>34</v>
      </c>
      <c r="C68" s="5">
        <v>25125.78</v>
      </c>
      <c r="D68" s="5">
        <v>1060000</v>
      </c>
      <c r="E68" s="5">
        <v>530000</v>
      </c>
      <c r="F68" s="5">
        <f>F69+F70</f>
        <v>7372.44</v>
      </c>
      <c r="G68" s="5">
        <f t="shared" ref="G68:G84" si="5">F68/C68*100</f>
        <v>29.342133856142972</v>
      </c>
      <c r="H68" s="5">
        <f t="shared" ref="H68:H84" si="6">F68/E68*100</f>
        <v>1.3910264150943394</v>
      </c>
    </row>
    <row r="69" spans="1:8">
      <c r="A69" s="16">
        <v>6413</v>
      </c>
      <c r="B69" s="16" t="s">
        <v>50</v>
      </c>
      <c r="C69" s="15"/>
      <c r="D69" s="15"/>
      <c r="E69" s="15"/>
      <c r="F69" s="15">
        <v>6428.57</v>
      </c>
      <c r="G69" s="15"/>
      <c r="H69" s="15"/>
    </row>
    <row r="70" spans="1:8">
      <c r="A70" s="16">
        <v>6414</v>
      </c>
      <c r="B70" s="104" t="s">
        <v>277</v>
      </c>
      <c r="C70" s="15"/>
      <c r="D70" s="15"/>
      <c r="E70" s="15"/>
      <c r="F70" s="15">
        <v>943.87</v>
      </c>
      <c r="G70" s="15"/>
      <c r="H70" s="15"/>
    </row>
    <row r="71" spans="1:8">
      <c r="A71" s="4">
        <v>642</v>
      </c>
      <c r="B71" s="4" t="s">
        <v>35</v>
      </c>
      <c r="C71" s="5">
        <v>144504.78</v>
      </c>
      <c r="D71" s="5">
        <v>3077000</v>
      </c>
      <c r="E71" s="5">
        <v>1538500</v>
      </c>
      <c r="F71" s="5">
        <f>F72+F73+F74+F75</f>
        <v>149147.56</v>
      </c>
      <c r="G71" s="5">
        <f t="shared" si="5"/>
        <v>103.2128902587167</v>
      </c>
      <c r="H71" s="5">
        <f t="shared" si="6"/>
        <v>9.6943490412739681</v>
      </c>
    </row>
    <row r="72" spans="1:8">
      <c r="A72" s="6">
        <v>6421</v>
      </c>
      <c r="B72" s="6" t="s">
        <v>36</v>
      </c>
      <c r="C72" s="7"/>
      <c r="D72" s="7"/>
      <c r="E72" s="7"/>
      <c r="F72" s="7">
        <v>4509.2</v>
      </c>
      <c r="G72" s="15"/>
      <c r="H72" s="5"/>
    </row>
    <row r="73" spans="1:8">
      <c r="A73" s="16">
        <v>6422</v>
      </c>
      <c r="B73" s="16" t="s">
        <v>37</v>
      </c>
      <c r="C73" s="15"/>
      <c r="D73" s="15"/>
      <c r="E73" s="15"/>
      <c r="F73" s="15">
        <v>114837.53</v>
      </c>
      <c r="G73" s="15"/>
      <c r="H73" s="15"/>
    </row>
    <row r="74" spans="1:8">
      <c r="A74" s="6">
        <v>6423</v>
      </c>
      <c r="B74" s="6" t="s">
        <v>38</v>
      </c>
      <c r="C74" s="7"/>
      <c r="D74" s="7"/>
      <c r="E74" s="7"/>
      <c r="F74" s="7">
        <v>3927.23</v>
      </c>
      <c r="G74" s="5"/>
      <c r="H74" s="5"/>
    </row>
    <row r="75" spans="1:8">
      <c r="A75" s="6">
        <v>6429</v>
      </c>
      <c r="B75" s="6" t="s">
        <v>39</v>
      </c>
      <c r="C75" s="7"/>
      <c r="D75" s="7"/>
      <c r="E75" s="7"/>
      <c r="F75" s="7">
        <v>25873.599999999999</v>
      </c>
      <c r="G75" s="5"/>
      <c r="H75" s="5"/>
    </row>
    <row r="76" spans="1:8">
      <c r="A76" s="4">
        <v>65</v>
      </c>
      <c r="B76" s="4" t="s">
        <v>40</v>
      </c>
      <c r="C76" s="5"/>
      <c r="D76" s="5"/>
      <c r="E76" s="5"/>
      <c r="F76" s="5"/>
      <c r="G76" s="5"/>
      <c r="H76" s="5"/>
    </row>
    <row r="77" spans="1:8">
      <c r="A77" s="4"/>
      <c r="B77" s="4" t="s">
        <v>41</v>
      </c>
      <c r="C77" s="5">
        <f>C78+C80+C84</f>
        <v>319362.52999999997</v>
      </c>
      <c r="D77" s="5">
        <f>D78+D80+D84</f>
        <v>4288000</v>
      </c>
      <c r="E77" s="5">
        <f>E78+E80+E84</f>
        <v>2144000</v>
      </c>
      <c r="F77" s="5">
        <f>F78+F80+F84</f>
        <v>834703.59000000008</v>
      </c>
      <c r="G77" s="5">
        <f t="shared" si="5"/>
        <v>261.36553652678043</v>
      </c>
      <c r="H77" s="5">
        <f t="shared" si="6"/>
        <v>38.932070429104485</v>
      </c>
    </row>
    <row r="78" spans="1:8">
      <c r="A78" s="4">
        <v>651</v>
      </c>
      <c r="B78" s="4" t="s">
        <v>42</v>
      </c>
      <c r="C78" s="5">
        <v>31706.06</v>
      </c>
      <c r="D78" s="5">
        <v>61000</v>
      </c>
      <c r="E78" s="5">
        <v>30500</v>
      </c>
      <c r="F78" s="5">
        <f>F79</f>
        <v>7457.4</v>
      </c>
      <c r="G78" s="5">
        <f t="shared" si="5"/>
        <v>23.520424802072533</v>
      </c>
      <c r="H78" s="5">
        <f t="shared" si="6"/>
        <v>24.450491803278688</v>
      </c>
    </row>
    <row r="79" spans="1:8">
      <c r="A79" s="16">
        <v>6512</v>
      </c>
      <c r="B79" s="104" t="s">
        <v>278</v>
      </c>
      <c r="C79" s="15"/>
      <c r="D79" s="15"/>
      <c r="E79" s="15"/>
      <c r="F79" s="15">
        <v>7457.4</v>
      </c>
      <c r="G79" s="15"/>
      <c r="H79" s="15"/>
    </row>
    <row r="80" spans="1:8">
      <c r="A80" s="4">
        <v>652</v>
      </c>
      <c r="B80" s="4" t="s">
        <v>43</v>
      </c>
      <c r="C80" s="5">
        <v>42803.61</v>
      </c>
      <c r="D80" s="5">
        <v>77000</v>
      </c>
      <c r="E80" s="5">
        <v>38500</v>
      </c>
      <c r="F80" s="5">
        <f>F81+F82+F83</f>
        <v>22971.98</v>
      </c>
      <c r="G80" s="5">
        <f t="shared" si="5"/>
        <v>53.668323769887628</v>
      </c>
      <c r="H80" s="5">
        <f t="shared" si="6"/>
        <v>59.66748051948052</v>
      </c>
    </row>
    <row r="81" spans="1:8">
      <c r="A81" s="6">
        <v>6522</v>
      </c>
      <c r="B81" s="6" t="s">
        <v>44</v>
      </c>
      <c r="C81" s="7"/>
      <c r="D81" s="7"/>
      <c r="E81" s="7"/>
      <c r="F81" s="7">
        <v>1199.9100000000001</v>
      </c>
      <c r="G81" s="15"/>
      <c r="H81" s="5"/>
    </row>
    <row r="82" spans="1:8">
      <c r="A82" s="6">
        <v>6524</v>
      </c>
      <c r="B82" s="6" t="s">
        <v>45</v>
      </c>
      <c r="C82" s="7"/>
      <c r="D82" s="7"/>
      <c r="E82" s="7"/>
      <c r="F82" s="7">
        <v>7215.11</v>
      </c>
      <c r="G82" s="15"/>
      <c r="H82" s="5"/>
    </row>
    <row r="83" spans="1:8">
      <c r="A83" s="6">
        <v>6526</v>
      </c>
      <c r="B83" s="6" t="s">
        <v>46</v>
      </c>
      <c r="C83" s="7"/>
      <c r="D83" s="7"/>
      <c r="E83" s="7"/>
      <c r="F83" s="7">
        <v>14556.96</v>
      </c>
      <c r="G83" s="15"/>
      <c r="H83" s="5"/>
    </row>
    <row r="84" spans="1:8">
      <c r="A84" s="4">
        <v>653</v>
      </c>
      <c r="B84" s="4" t="s">
        <v>47</v>
      </c>
      <c r="C84" s="5">
        <v>244852.86</v>
      </c>
      <c r="D84" s="5">
        <v>4150000</v>
      </c>
      <c r="E84" s="5">
        <v>2075000</v>
      </c>
      <c r="F84" s="5">
        <f>F85+F86+F87</f>
        <v>804274.21000000008</v>
      </c>
      <c r="G84" s="5">
        <f t="shared" si="5"/>
        <v>328.47245892900747</v>
      </c>
      <c r="H84" s="5">
        <f t="shared" si="6"/>
        <v>38.760202891566273</v>
      </c>
    </row>
    <row r="85" spans="1:8">
      <c r="A85" s="6">
        <v>6531</v>
      </c>
      <c r="B85" s="6" t="s">
        <v>48</v>
      </c>
      <c r="C85" s="7"/>
      <c r="D85" s="7"/>
      <c r="E85" s="7"/>
      <c r="F85" s="7">
        <v>8220</v>
      </c>
      <c r="G85" s="15"/>
      <c r="H85" s="5"/>
    </row>
    <row r="86" spans="1:8">
      <c r="A86" s="6">
        <v>6532</v>
      </c>
      <c r="B86" s="6" t="s">
        <v>49</v>
      </c>
      <c r="C86" s="7"/>
      <c r="D86" s="7"/>
      <c r="E86" s="7"/>
      <c r="F86" s="7">
        <v>792060.91</v>
      </c>
      <c r="G86" s="15"/>
      <c r="H86" s="5"/>
    </row>
    <row r="87" spans="1:8">
      <c r="A87" s="6">
        <v>6533</v>
      </c>
      <c r="B87" s="6" t="s">
        <v>279</v>
      </c>
      <c r="C87" s="7"/>
      <c r="D87" s="7"/>
      <c r="E87" s="7"/>
      <c r="F87" s="7">
        <v>3993.3</v>
      </c>
      <c r="G87" s="15"/>
      <c r="H87" s="5"/>
    </row>
    <row r="88" spans="1:8">
      <c r="A88" s="4">
        <v>7</v>
      </c>
      <c r="B88" s="4" t="s">
        <v>210</v>
      </c>
      <c r="C88" s="5">
        <f>C89</f>
        <v>0</v>
      </c>
      <c r="D88" s="5">
        <f>D89</f>
        <v>2030000</v>
      </c>
      <c r="E88" s="5">
        <f>E89</f>
        <v>1015000</v>
      </c>
      <c r="F88" s="5">
        <f>F89</f>
        <v>0</v>
      </c>
      <c r="G88" s="5">
        <v>0</v>
      </c>
      <c r="H88" s="5">
        <f>F88/E88*100</f>
        <v>0</v>
      </c>
    </row>
    <row r="89" spans="1:8">
      <c r="A89" s="4">
        <v>71</v>
      </c>
      <c r="B89" s="4" t="s">
        <v>211</v>
      </c>
      <c r="C89" s="5">
        <f>C90</f>
        <v>0</v>
      </c>
      <c r="D89" s="5">
        <f>D90+D92</f>
        <v>2030000</v>
      </c>
      <c r="E89" s="5">
        <f>E90+E92</f>
        <v>1015000</v>
      </c>
      <c r="F89" s="5">
        <f>F90</f>
        <v>0</v>
      </c>
      <c r="G89" s="5">
        <v>0</v>
      </c>
      <c r="H89" s="5">
        <f t="shared" ref="H89:H90" si="7">F89/E89*100</f>
        <v>0</v>
      </c>
    </row>
    <row r="90" spans="1:8">
      <c r="A90" s="4">
        <v>711</v>
      </c>
      <c r="B90" s="4" t="s">
        <v>212</v>
      </c>
      <c r="C90" s="5">
        <v>0</v>
      </c>
      <c r="D90" s="5">
        <v>2030000</v>
      </c>
      <c r="E90" s="5">
        <v>1015000</v>
      </c>
      <c r="F90" s="5">
        <f>F91</f>
        <v>0</v>
      </c>
      <c r="G90" s="5">
        <v>0</v>
      </c>
      <c r="H90" s="5">
        <f t="shared" si="7"/>
        <v>0</v>
      </c>
    </row>
    <row r="91" spans="1:8">
      <c r="A91" s="6">
        <v>7111</v>
      </c>
      <c r="B91" s="6" t="s">
        <v>213</v>
      </c>
      <c r="C91" s="7"/>
      <c r="D91" s="6"/>
      <c r="E91" s="6"/>
      <c r="F91" s="7"/>
      <c r="G91" s="15"/>
      <c r="H91" s="5"/>
    </row>
    <row r="92" spans="1:8">
      <c r="A92" s="6"/>
      <c r="B92" s="6"/>
      <c r="C92" s="7"/>
      <c r="D92" s="7"/>
      <c r="E92" s="7"/>
      <c r="F92" s="7"/>
      <c r="G92" s="15"/>
      <c r="H92" s="5"/>
    </row>
    <row r="93" spans="1:8">
      <c r="A93" s="10"/>
      <c r="B93" s="10"/>
      <c r="C93" s="10"/>
      <c r="D93" s="10"/>
      <c r="E93" s="10"/>
      <c r="F93" s="10"/>
      <c r="G93" s="10"/>
      <c r="H93" s="10"/>
    </row>
    <row r="94" spans="1:8" ht="60">
      <c r="A94" s="1" t="s">
        <v>14</v>
      </c>
      <c r="B94" s="2" t="s">
        <v>15</v>
      </c>
      <c r="C94" s="2" t="s">
        <v>155</v>
      </c>
      <c r="D94" s="2" t="s">
        <v>149</v>
      </c>
      <c r="E94" s="2" t="s">
        <v>150</v>
      </c>
      <c r="F94" s="2" t="s">
        <v>151</v>
      </c>
      <c r="G94" s="2" t="s">
        <v>16</v>
      </c>
      <c r="H94" s="2" t="s">
        <v>17</v>
      </c>
    </row>
    <row r="95" spans="1:8">
      <c r="A95" s="3">
        <v>1</v>
      </c>
      <c r="B95" s="3">
        <v>2</v>
      </c>
      <c r="C95" s="3">
        <v>3</v>
      </c>
      <c r="D95" s="3">
        <v>4</v>
      </c>
      <c r="E95" s="3">
        <v>5</v>
      </c>
      <c r="F95" s="3">
        <v>6</v>
      </c>
      <c r="G95" s="3">
        <v>7</v>
      </c>
      <c r="H95" s="3">
        <v>8</v>
      </c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4"/>
      <c r="B97" s="4" t="s">
        <v>59</v>
      </c>
      <c r="C97" s="5">
        <f>C98+C163+C191</f>
        <v>3689042.02</v>
      </c>
      <c r="D97" s="5">
        <f>D98+D163+D191</f>
        <v>16980000</v>
      </c>
      <c r="E97" s="5">
        <f>E98+E163+E191</f>
        <v>8467500</v>
      </c>
      <c r="F97" s="5">
        <f>F98+F163+F191</f>
        <v>2804871.3800000004</v>
      </c>
      <c r="G97" s="5">
        <f>F97/C97*100</f>
        <v>76.032513720188007</v>
      </c>
      <c r="H97" s="5">
        <f>F97/E97*100</f>
        <v>33.125141777384123</v>
      </c>
    </row>
    <row r="98" spans="1:8">
      <c r="A98" s="4">
        <v>3</v>
      </c>
      <c r="B98" s="4" t="s">
        <v>6</v>
      </c>
      <c r="C98" s="5">
        <f>C99+C107+C136+C143+C148+C155</f>
        <v>2588139.69</v>
      </c>
      <c r="D98" s="5">
        <f>D99+D107+D136+D143+D148+D155+D140</f>
        <v>5943000</v>
      </c>
      <c r="E98" s="5">
        <f>E99+E107+E136+E143+E148+E155</f>
        <v>2959000</v>
      </c>
      <c r="F98" s="5">
        <f>F99+F107+F136+F140+F143+F148+F155</f>
        <v>2240433.7000000002</v>
      </c>
      <c r="G98" s="5">
        <f t="shared" ref="G98:G118" si="8">F98/C98*100</f>
        <v>86.565408685494887</v>
      </c>
      <c r="H98" s="5">
        <f t="shared" ref="H98:H118" si="9">F98/E98*100</f>
        <v>75.715907401149039</v>
      </c>
    </row>
    <row r="99" spans="1:8">
      <c r="A99" s="4">
        <v>31</v>
      </c>
      <c r="B99" s="4" t="s">
        <v>60</v>
      </c>
      <c r="C99" s="5">
        <f>C100+C102+C104</f>
        <v>201938.72</v>
      </c>
      <c r="D99" s="5">
        <f>D100+D102+D104</f>
        <v>790000</v>
      </c>
      <c r="E99" s="5">
        <f>E100+E102+E104</f>
        <v>395000</v>
      </c>
      <c r="F99" s="5">
        <f>F100+F104+F102</f>
        <v>338872.87</v>
      </c>
      <c r="G99" s="5">
        <f t="shared" si="8"/>
        <v>167.80975436508658</v>
      </c>
      <c r="H99" s="5">
        <f t="shared" si="9"/>
        <v>85.790599999999998</v>
      </c>
    </row>
    <row r="100" spans="1:8">
      <c r="A100" s="4">
        <v>311</v>
      </c>
      <c r="B100" s="4" t="s">
        <v>61</v>
      </c>
      <c r="C100" s="5">
        <v>173432.72</v>
      </c>
      <c r="D100" s="5">
        <v>654000</v>
      </c>
      <c r="E100" s="5">
        <v>327000</v>
      </c>
      <c r="F100" s="5">
        <f>F101</f>
        <v>289140.62</v>
      </c>
      <c r="G100" s="5">
        <f t="shared" si="8"/>
        <v>166.71630359023374</v>
      </c>
      <c r="H100" s="5">
        <f t="shared" si="9"/>
        <v>88.422207951070334</v>
      </c>
    </row>
    <row r="101" spans="1:8">
      <c r="A101" s="6">
        <v>3111</v>
      </c>
      <c r="B101" s="6" t="s">
        <v>62</v>
      </c>
      <c r="C101" s="7"/>
      <c r="D101" s="7"/>
      <c r="E101" s="7"/>
      <c r="F101" s="7">
        <v>289140.62</v>
      </c>
      <c r="G101" s="29"/>
      <c r="H101" s="5"/>
    </row>
    <row r="102" spans="1:8">
      <c r="A102" s="4">
        <v>312</v>
      </c>
      <c r="B102" s="4" t="s">
        <v>63</v>
      </c>
      <c r="C102" s="5">
        <v>0</v>
      </c>
      <c r="D102" s="5">
        <v>22000</v>
      </c>
      <c r="E102" s="5">
        <v>11000</v>
      </c>
      <c r="F102" s="5">
        <f>F103</f>
        <v>0</v>
      </c>
      <c r="G102" s="5">
        <v>0</v>
      </c>
      <c r="H102" s="5">
        <f t="shared" si="9"/>
        <v>0</v>
      </c>
    </row>
    <row r="103" spans="1:8">
      <c r="A103" s="6">
        <v>3121</v>
      </c>
      <c r="B103" s="6" t="s">
        <v>63</v>
      </c>
      <c r="C103" s="7"/>
      <c r="D103" s="7"/>
      <c r="E103" s="7"/>
      <c r="F103" s="7"/>
      <c r="G103" s="29"/>
      <c r="H103" s="5"/>
    </row>
    <row r="104" spans="1:8">
      <c r="A104" s="4">
        <v>313</v>
      </c>
      <c r="B104" s="4" t="s">
        <v>64</v>
      </c>
      <c r="C104" s="5">
        <v>28506</v>
      </c>
      <c r="D104" s="5">
        <v>114000</v>
      </c>
      <c r="E104" s="5">
        <v>57000</v>
      </c>
      <c r="F104" s="5">
        <f>F105+F106</f>
        <v>49732.25</v>
      </c>
      <c r="G104" s="5">
        <f t="shared" si="8"/>
        <v>174.46239388198975</v>
      </c>
      <c r="H104" s="5">
        <f t="shared" si="9"/>
        <v>87.249561403508764</v>
      </c>
    </row>
    <row r="105" spans="1:8">
      <c r="A105" s="21">
        <v>3132</v>
      </c>
      <c r="B105" s="21" t="s">
        <v>65</v>
      </c>
      <c r="C105" s="22"/>
      <c r="D105" s="22"/>
      <c r="E105" s="22"/>
      <c r="F105" s="22">
        <v>44816.84</v>
      </c>
      <c r="G105" s="29"/>
      <c r="H105" s="5"/>
    </row>
    <row r="106" spans="1:8">
      <c r="A106" s="6">
        <v>3133</v>
      </c>
      <c r="B106" s="6" t="s">
        <v>66</v>
      </c>
      <c r="C106" s="7"/>
      <c r="D106" s="7"/>
      <c r="E106" s="7"/>
      <c r="F106" s="7">
        <v>4915.41</v>
      </c>
      <c r="G106" s="29"/>
      <c r="H106" s="5"/>
    </row>
    <row r="107" spans="1:8">
      <c r="A107" s="4">
        <v>32</v>
      </c>
      <c r="B107" s="4" t="s">
        <v>67</v>
      </c>
      <c r="C107" s="5">
        <f>C108+C113+C118+C129</f>
        <v>1718930.08</v>
      </c>
      <c r="D107" s="5">
        <f>D108+D113+D118+D129</f>
        <v>2759000</v>
      </c>
      <c r="E107" s="5">
        <f>E108+E113+E118+E129</f>
        <v>1379500</v>
      </c>
      <c r="F107" s="5">
        <f>F108+F113+F118+F129</f>
        <v>1003629.4199999998</v>
      </c>
      <c r="G107" s="5">
        <f t="shared" si="8"/>
        <v>58.386867021374123</v>
      </c>
      <c r="H107" s="5">
        <f t="shared" si="9"/>
        <v>72.75312939470821</v>
      </c>
    </row>
    <row r="108" spans="1:8">
      <c r="A108" s="4">
        <v>321</v>
      </c>
      <c r="B108" s="4" t="s">
        <v>68</v>
      </c>
      <c r="C108" s="5">
        <v>4945.83</v>
      </c>
      <c r="D108" s="5">
        <v>36000</v>
      </c>
      <c r="E108" s="5">
        <v>18000</v>
      </c>
      <c r="F108" s="5">
        <f>F110+F111+F112+F109</f>
        <v>18380</v>
      </c>
      <c r="G108" s="5">
        <f t="shared" si="8"/>
        <v>371.62619823164158</v>
      </c>
      <c r="H108" s="5">
        <f t="shared" si="9"/>
        <v>102.11111111111111</v>
      </c>
    </row>
    <row r="109" spans="1:8" s="106" customFormat="1">
      <c r="A109" s="104">
        <v>3211</v>
      </c>
      <c r="B109" s="104" t="s">
        <v>280</v>
      </c>
      <c r="C109" s="105"/>
      <c r="D109" s="105"/>
      <c r="E109" s="105"/>
      <c r="F109" s="105">
        <v>3453.8</v>
      </c>
      <c r="G109" s="105"/>
      <c r="H109" s="105"/>
    </row>
    <row r="110" spans="1:8">
      <c r="A110" s="6">
        <v>3212</v>
      </c>
      <c r="B110" s="6" t="s">
        <v>69</v>
      </c>
      <c r="C110" s="7"/>
      <c r="D110" s="7"/>
      <c r="E110" s="7"/>
      <c r="F110" s="7">
        <v>5916.7</v>
      </c>
      <c r="G110" s="29"/>
      <c r="H110" s="5"/>
    </row>
    <row r="111" spans="1:8">
      <c r="A111" s="21">
        <v>3213</v>
      </c>
      <c r="B111" s="21" t="s">
        <v>70</v>
      </c>
      <c r="C111" s="22"/>
      <c r="D111" s="22"/>
      <c r="E111" s="22"/>
      <c r="F111" s="22">
        <v>7279.5</v>
      </c>
      <c r="G111" s="29"/>
      <c r="H111" s="5"/>
    </row>
    <row r="112" spans="1:8">
      <c r="A112" s="21">
        <v>3214</v>
      </c>
      <c r="B112" s="21" t="s">
        <v>71</v>
      </c>
      <c r="C112" s="22"/>
      <c r="D112" s="22"/>
      <c r="E112" s="22"/>
      <c r="F112" s="22">
        <v>1730</v>
      </c>
      <c r="G112" s="29"/>
      <c r="H112" s="5"/>
    </row>
    <row r="113" spans="1:8">
      <c r="A113" s="4">
        <v>322</v>
      </c>
      <c r="B113" s="4" t="s">
        <v>72</v>
      </c>
      <c r="C113" s="5">
        <v>137136.47</v>
      </c>
      <c r="D113" s="5">
        <v>281000</v>
      </c>
      <c r="E113" s="5">
        <v>140500</v>
      </c>
      <c r="F113" s="5">
        <f>F114+F115+F116+F117</f>
        <v>200118.72</v>
      </c>
      <c r="G113" s="5">
        <f t="shared" si="8"/>
        <v>145.92669623186305</v>
      </c>
      <c r="H113" s="5">
        <f t="shared" si="9"/>
        <v>142.43325266903915</v>
      </c>
    </row>
    <row r="114" spans="1:8">
      <c r="A114" s="6">
        <v>3221</v>
      </c>
      <c r="B114" s="6" t="s">
        <v>73</v>
      </c>
      <c r="C114" s="7"/>
      <c r="D114" s="7"/>
      <c r="E114" s="7"/>
      <c r="F114" s="7">
        <v>27107.86</v>
      </c>
      <c r="G114" s="29"/>
      <c r="H114" s="5"/>
    </row>
    <row r="115" spans="1:8">
      <c r="A115" s="6">
        <v>3223</v>
      </c>
      <c r="B115" s="6" t="s">
        <v>74</v>
      </c>
      <c r="C115" s="7"/>
      <c r="D115" s="7"/>
      <c r="E115" s="7"/>
      <c r="F115" s="7">
        <v>88621.24</v>
      </c>
      <c r="G115" s="29"/>
      <c r="H115" s="5"/>
    </row>
    <row r="116" spans="1:8">
      <c r="A116" s="6">
        <v>3224</v>
      </c>
      <c r="B116" s="6" t="s">
        <v>75</v>
      </c>
      <c r="C116" s="7"/>
      <c r="D116" s="7"/>
      <c r="E116" s="7"/>
      <c r="F116" s="7">
        <v>4010.15</v>
      </c>
      <c r="G116" s="29"/>
      <c r="H116" s="5"/>
    </row>
    <row r="117" spans="1:8">
      <c r="A117" s="6">
        <v>3225</v>
      </c>
      <c r="B117" s="6" t="s">
        <v>76</v>
      </c>
      <c r="C117" s="7"/>
      <c r="D117" s="7"/>
      <c r="E117" s="7"/>
      <c r="F117" s="7">
        <v>80379.47</v>
      </c>
      <c r="G117" s="29"/>
      <c r="H117" s="5"/>
    </row>
    <row r="118" spans="1:8">
      <c r="A118" s="4">
        <v>323</v>
      </c>
      <c r="B118" s="4" t="s">
        <v>77</v>
      </c>
      <c r="C118" s="5">
        <v>1345076.33</v>
      </c>
      <c r="D118" s="5">
        <v>1965000</v>
      </c>
      <c r="E118" s="5">
        <v>982500</v>
      </c>
      <c r="F118" s="5">
        <f>F119+F120+F122+F123+F126+F127+F121+F128</f>
        <v>549010.10999999987</v>
      </c>
      <c r="G118" s="5">
        <f t="shared" si="8"/>
        <v>40.816279177256796</v>
      </c>
      <c r="H118" s="5">
        <f t="shared" si="9"/>
        <v>55.878891603053425</v>
      </c>
    </row>
    <row r="119" spans="1:8">
      <c r="A119" s="6">
        <v>3231</v>
      </c>
      <c r="B119" s="6" t="s">
        <v>78</v>
      </c>
      <c r="C119" s="7"/>
      <c r="D119" s="7"/>
      <c r="E119" s="7"/>
      <c r="F119" s="7">
        <v>15268.62</v>
      </c>
      <c r="G119" s="29"/>
      <c r="H119" s="5"/>
    </row>
    <row r="120" spans="1:8">
      <c r="A120" s="6">
        <v>3232</v>
      </c>
      <c r="B120" s="6" t="s">
        <v>79</v>
      </c>
      <c r="C120" s="7"/>
      <c r="D120" s="7"/>
      <c r="E120" s="7"/>
      <c r="F120" s="7">
        <v>92288.59</v>
      </c>
      <c r="G120" s="29"/>
      <c r="H120" s="5"/>
    </row>
    <row r="121" spans="1:8">
      <c r="A121" s="6">
        <v>3233</v>
      </c>
      <c r="B121" s="6" t="s">
        <v>281</v>
      </c>
      <c r="C121" s="7"/>
      <c r="D121" s="7"/>
      <c r="E121" s="7"/>
      <c r="F121" s="7">
        <v>40655.760000000002</v>
      </c>
      <c r="G121" s="29"/>
      <c r="H121" s="5"/>
    </row>
    <row r="122" spans="1:8">
      <c r="A122" s="21">
        <v>3234</v>
      </c>
      <c r="B122" s="21" t="s">
        <v>80</v>
      </c>
      <c r="C122" s="22"/>
      <c r="D122" s="22"/>
      <c r="E122" s="22"/>
      <c r="F122" s="22">
        <v>92534.7</v>
      </c>
      <c r="G122" s="22"/>
      <c r="H122" s="22"/>
    </row>
    <row r="123" spans="1:8">
      <c r="A123" s="21">
        <v>3236</v>
      </c>
      <c r="B123" s="21" t="s">
        <v>81</v>
      </c>
      <c r="C123" s="22"/>
      <c r="D123" s="22"/>
      <c r="E123" s="22"/>
      <c r="F123" s="22">
        <v>912.5</v>
      </c>
      <c r="G123" s="22"/>
      <c r="H123" s="22"/>
    </row>
    <row r="124" spans="1:8" ht="60">
      <c r="A124" s="1" t="s">
        <v>14</v>
      </c>
      <c r="B124" s="2" t="s">
        <v>15</v>
      </c>
      <c r="C124" s="2" t="s">
        <v>152</v>
      </c>
      <c r="D124" s="2" t="s">
        <v>153</v>
      </c>
      <c r="E124" s="2" t="s">
        <v>154</v>
      </c>
      <c r="F124" s="2" t="s">
        <v>151</v>
      </c>
      <c r="G124" s="2" t="s">
        <v>16</v>
      </c>
      <c r="H124" s="2" t="s">
        <v>17</v>
      </c>
    </row>
    <row r="125" spans="1:8">
      <c r="A125" s="3">
        <v>1</v>
      </c>
      <c r="B125" s="3">
        <v>2</v>
      </c>
      <c r="C125" s="3">
        <v>3</v>
      </c>
      <c r="D125" s="3">
        <v>4</v>
      </c>
      <c r="E125" s="3">
        <v>5</v>
      </c>
      <c r="F125" s="3">
        <v>6</v>
      </c>
      <c r="G125" s="3">
        <v>7</v>
      </c>
      <c r="H125" s="3">
        <v>8</v>
      </c>
    </row>
    <row r="126" spans="1:8">
      <c r="A126" s="6">
        <v>3237</v>
      </c>
      <c r="B126" s="6" t="s">
        <v>82</v>
      </c>
      <c r="C126" s="7"/>
      <c r="D126" s="7"/>
      <c r="E126" s="7"/>
      <c r="F126" s="7">
        <v>289163.15999999997</v>
      </c>
      <c r="G126" s="22"/>
      <c r="H126" s="22"/>
    </row>
    <row r="127" spans="1:8">
      <c r="A127" s="6">
        <v>3238</v>
      </c>
      <c r="B127" s="6" t="s">
        <v>83</v>
      </c>
      <c r="C127" s="7"/>
      <c r="D127" s="7"/>
      <c r="E127" s="7"/>
      <c r="F127" s="7">
        <v>11005.83</v>
      </c>
      <c r="G127" s="22"/>
      <c r="H127" s="22"/>
    </row>
    <row r="128" spans="1:8">
      <c r="A128" s="6">
        <v>3239</v>
      </c>
      <c r="B128" s="6" t="s">
        <v>282</v>
      </c>
      <c r="C128" s="7"/>
      <c r="D128" s="7"/>
      <c r="E128" s="7"/>
      <c r="F128" s="7">
        <v>7180.95</v>
      </c>
      <c r="G128" s="22"/>
      <c r="H128" s="22"/>
    </row>
    <row r="129" spans="1:8">
      <c r="A129" s="4">
        <v>329</v>
      </c>
      <c r="B129" s="4" t="s">
        <v>84</v>
      </c>
      <c r="C129" s="5">
        <v>231771.45</v>
      </c>
      <c r="D129" s="5">
        <v>477000</v>
      </c>
      <c r="E129" s="5">
        <v>238500</v>
      </c>
      <c r="F129" s="5">
        <f>F130+F132+F133+F134+F135+F131</f>
        <v>236120.59</v>
      </c>
      <c r="G129" s="5">
        <f t="shared" ref="G129:G144" si="10">F129/C129*100</f>
        <v>101.87647788370828</v>
      </c>
      <c r="H129" s="5">
        <f>F129/E129*100</f>
        <v>99.002343815513626</v>
      </c>
    </row>
    <row r="130" spans="1:8">
      <c r="A130" s="6">
        <v>3291</v>
      </c>
      <c r="B130" s="6" t="s">
        <v>85</v>
      </c>
      <c r="C130" s="7"/>
      <c r="D130" s="7"/>
      <c r="E130" s="7"/>
      <c r="F130" s="7">
        <v>98798.01</v>
      </c>
      <c r="G130" s="22"/>
      <c r="H130" s="22"/>
    </row>
    <row r="131" spans="1:8">
      <c r="A131" s="6">
        <v>3292</v>
      </c>
      <c r="B131" s="6" t="s">
        <v>283</v>
      </c>
      <c r="C131" s="7"/>
      <c r="D131" s="7"/>
      <c r="E131" s="7"/>
      <c r="F131" s="7">
        <v>1415.7</v>
      </c>
      <c r="G131" s="22"/>
      <c r="H131" s="22"/>
    </row>
    <row r="132" spans="1:8">
      <c r="A132" s="21">
        <v>3293</v>
      </c>
      <c r="B132" s="21" t="s">
        <v>86</v>
      </c>
      <c r="C132" s="22"/>
      <c r="D132" s="22"/>
      <c r="E132" s="22"/>
      <c r="F132" s="22">
        <v>38728.480000000003</v>
      </c>
      <c r="G132" s="22"/>
      <c r="H132" s="22"/>
    </row>
    <row r="133" spans="1:8">
      <c r="A133" s="6">
        <v>3294</v>
      </c>
      <c r="B133" s="6" t="s">
        <v>87</v>
      </c>
      <c r="C133" s="7"/>
      <c r="D133" s="7"/>
      <c r="E133" s="7"/>
      <c r="F133" s="7">
        <v>500</v>
      </c>
      <c r="G133" s="22"/>
      <c r="H133" s="22"/>
    </row>
    <row r="134" spans="1:8">
      <c r="A134" s="6">
        <v>3295</v>
      </c>
      <c r="B134" s="6" t="s">
        <v>88</v>
      </c>
      <c r="C134" s="7"/>
      <c r="D134" s="7"/>
      <c r="E134" s="7"/>
      <c r="F134" s="7">
        <v>1758.96</v>
      </c>
      <c r="G134" s="22"/>
      <c r="H134" s="22"/>
    </row>
    <row r="135" spans="1:8">
      <c r="A135" s="21">
        <v>3299</v>
      </c>
      <c r="B135" s="21" t="s">
        <v>84</v>
      </c>
      <c r="C135" s="22"/>
      <c r="D135" s="22"/>
      <c r="E135" s="22"/>
      <c r="F135" s="22">
        <v>94919.44</v>
      </c>
      <c r="G135" s="22"/>
      <c r="H135" s="22"/>
    </row>
    <row r="136" spans="1:8">
      <c r="A136" s="4">
        <v>34</v>
      </c>
      <c r="B136" s="4" t="s">
        <v>89</v>
      </c>
      <c r="C136" s="5">
        <f>C137</f>
        <v>1666.7</v>
      </c>
      <c r="D136" s="5">
        <f>D137</f>
        <v>211000</v>
      </c>
      <c r="E136" s="5">
        <f>E137</f>
        <v>105500</v>
      </c>
      <c r="F136" s="5">
        <f>F137</f>
        <v>3120.06</v>
      </c>
      <c r="G136" s="5">
        <f t="shared" si="10"/>
        <v>187.19985600287993</v>
      </c>
      <c r="H136" s="5">
        <f t="shared" ref="H136:H146" si="11">F136/E136*100</f>
        <v>2.9574028436018955</v>
      </c>
    </row>
    <row r="137" spans="1:8">
      <c r="A137" s="4">
        <v>343</v>
      </c>
      <c r="B137" s="4" t="s">
        <v>90</v>
      </c>
      <c r="C137" s="5">
        <v>1666.7</v>
      </c>
      <c r="D137" s="5">
        <v>211000</v>
      </c>
      <c r="E137" s="5">
        <v>105500</v>
      </c>
      <c r="F137" s="5">
        <f>F138+F139</f>
        <v>3120.06</v>
      </c>
      <c r="G137" s="5">
        <f t="shared" si="10"/>
        <v>187.19985600287993</v>
      </c>
      <c r="H137" s="5">
        <f t="shared" si="11"/>
        <v>2.9574028436018955</v>
      </c>
    </row>
    <row r="138" spans="1:8">
      <c r="A138" s="6">
        <v>3431</v>
      </c>
      <c r="B138" s="6" t="s">
        <v>91</v>
      </c>
      <c r="C138" s="7"/>
      <c r="D138" s="7"/>
      <c r="E138" s="7"/>
      <c r="F138" s="7">
        <v>3016.1</v>
      </c>
      <c r="G138" s="22"/>
      <c r="H138" s="22"/>
    </row>
    <row r="139" spans="1:8">
      <c r="A139" s="6">
        <v>3434</v>
      </c>
      <c r="B139" s="6" t="s">
        <v>92</v>
      </c>
      <c r="C139" s="7"/>
      <c r="D139" s="7"/>
      <c r="E139" s="7"/>
      <c r="F139" s="7">
        <v>103.96</v>
      </c>
      <c r="G139" s="22"/>
      <c r="H139" s="22"/>
    </row>
    <row r="140" spans="1:8">
      <c r="A140" s="4">
        <v>35</v>
      </c>
      <c r="B140" s="4" t="s">
        <v>214</v>
      </c>
      <c r="C140" s="5">
        <f>C141</f>
        <v>0</v>
      </c>
      <c r="D140" s="5">
        <f>D141</f>
        <v>25000</v>
      </c>
      <c r="E140" s="5">
        <f>E141</f>
        <v>12500</v>
      </c>
      <c r="F140" s="5">
        <f>F141</f>
        <v>21550</v>
      </c>
      <c r="G140" s="5">
        <v>0</v>
      </c>
      <c r="H140" s="5">
        <f t="shared" ref="H140:H141" si="12">F140/E140*100</f>
        <v>172.4</v>
      </c>
    </row>
    <row r="141" spans="1:8" ht="31.5" customHeight="1">
      <c r="A141" s="4">
        <v>352</v>
      </c>
      <c r="B141" s="83" t="s">
        <v>215</v>
      </c>
      <c r="C141" s="5">
        <v>0</v>
      </c>
      <c r="D141" s="5">
        <v>25000</v>
      </c>
      <c r="E141" s="5">
        <v>12500</v>
      </c>
      <c r="F141" s="5">
        <f>F142</f>
        <v>21550</v>
      </c>
      <c r="G141" s="5">
        <v>0</v>
      </c>
      <c r="H141" s="5">
        <f t="shared" si="12"/>
        <v>172.4</v>
      </c>
    </row>
    <row r="142" spans="1:8">
      <c r="A142" s="6">
        <v>3523</v>
      </c>
      <c r="B142" s="6" t="s">
        <v>216</v>
      </c>
      <c r="C142" s="7"/>
      <c r="D142" s="7"/>
      <c r="E142" s="7"/>
      <c r="F142" s="7">
        <v>21550</v>
      </c>
      <c r="G142" s="5"/>
      <c r="H142" s="5"/>
    </row>
    <row r="143" spans="1:8">
      <c r="A143" s="4">
        <v>36</v>
      </c>
      <c r="B143" s="4" t="s">
        <v>93</v>
      </c>
      <c r="C143" s="5">
        <f>C144</f>
        <v>288821.90000000002</v>
      </c>
      <c r="D143" s="5">
        <f>D144+D146</f>
        <v>621000</v>
      </c>
      <c r="E143" s="5">
        <f>E144+E146</f>
        <v>310500</v>
      </c>
      <c r="F143" s="5">
        <f>F144+F146</f>
        <v>314499.8</v>
      </c>
      <c r="G143" s="5">
        <f t="shared" si="10"/>
        <v>108.89056543149947</v>
      </c>
      <c r="H143" s="5">
        <f t="shared" si="11"/>
        <v>101.2881803542673</v>
      </c>
    </row>
    <row r="144" spans="1:8">
      <c r="A144" s="4">
        <v>363</v>
      </c>
      <c r="B144" s="4" t="s">
        <v>94</v>
      </c>
      <c r="C144" s="5">
        <v>288821.90000000002</v>
      </c>
      <c r="D144" s="5">
        <v>36000</v>
      </c>
      <c r="E144" s="5">
        <v>18000</v>
      </c>
      <c r="F144" s="5">
        <f>F145</f>
        <v>106299.8</v>
      </c>
      <c r="G144" s="5">
        <f t="shared" si="10"/>
        <v>36.80461904031516</v>
      </c>
      <c r="H144" s="5">
        <f t="shared" si="11"/>
        <v>590.55444444444447</v>
      </c>
    </row>
    <row r="145" spans="1:8">
      <c r="A145" s="6">
        <v>3631</v>
      </c>
      <c r="B145" s="6" t="s">
        <v>95</v>
      </c>
      <c r="C145" s="7"/>
      <c r="D145" s="7"/>
      <c r="E145" s="7"/>
      <c r="F145" s="7">
        <v>106299.8</v>
      </c>
      <c r="G145" s="5"/>
      <c r="H145" s="5"/>
    </row>
    <row r="146" spans="1:8" s="19" customFormat="1">
      <c r="A146" s="41">
        <v>366</v>
      </c>
      <c r="B146" s="13" t="s">
        <v>168</v>
      </c>
      <c r="C146" s="12"/>
      <c r="D146" s="14">
        <v>585000</v>
      </c>
      <c r="E146" s="14">
        <v>292500</v>
      </c>
      <c r="F146" s="14">
        <f>F147</f>
        <v>208200</v>
      </c>
      <c r="G146" s="5"/>
      <c r="H146" s="5">
        <f t="shared" si="11"/>
        <v>71.179487179487182</v>
      </c>
    </row>
    <row r="147" spans="1:8">
      <c r="A147" s="31">
        <v>3661</v>
      </c>
      <c r="B147" s="40" t="s">
        <v>169</v>
      </c>
      <c r="C147" s="3"/>
      <c r="D147" s="3"/>
      <c r="E147" s="3"/>
      <c r="F147" s="32">
        <v>208200</v>
      </c>
      <c r="G147" s="5"/>
      <c r="H147" s="5"/>
    </row>
    <row r="148" spans="1:8">
      <c r="A148" s="4">
        <v>37</v>
      </c>
      <c r="B148" s="4" t="s">
        <v>96</v>
      </c>
      <c r="C148" s="5">
        <f>C149</f>
        <v>34994.620000000003</v>
      </c>
      <c r="D148" s="5">
        <f>D149</f>
        <v>245000</v>
      </c>
      <c r="E148" s="5">
        <f>E149</f>
        <v>122500</v>
      </c>
      <c r="F148" s="5">
        <f>F149</f>
        <v>53567.8</v>
      </c>
      <c r="G148" s="5">
        <f>F148/C148*100</f>
        <v>153.07438686289493</v>
      </c>
      <c r="H148" s="5">
        <f>F148/E148*100</f>
        <v>43.72881632653062</v>
      </c>
    </row>
    <row r="149" spans="1:8">
      <c r="A149" s="4">
        <v>372</v>
      </c>
      <c r="B149" s="4" t="s">
        <v>97</v>
      </c>
      <c r="C149" s="5">
        <v>34994.620000000003</v>
      </c>
      <c r="D149" s="5">
        <v>245000</v>
      </c>
      <c r="E149" s="5">
        <v>122500</v>
      </c>
      <c r="F149" s="5">
        <f>F150+F151</f>
        <v>53567.8</v>
      </c>
      <c r="G149" s="5">
        <f t="shared" ref="G149:G173" si="13">F149/C149*100</f>
        <v>153.07438686289493</v>
      </c>
      <c r="H149" s="5">
        <f t="shared" ref="H149:H173" si="14">F149/E149*100</f>
        <v>43.72881632653062</v>
      </c>
    </row>
    <row r="150" spans="1:8">
      <c r="A150" s="21">
        <v>3721</v>
      </c>
      <c r="B150" s="21" t="s">
        <v>98</v>
      </c>
      <c r="C150" s="22"/>
      <c r="D150" s="22"/>
      <c r="E150" s="22"/>
      <c r="F150" s="22">
        <v>36160</v>
      </c>
      <c r="G150" s="29"/>
      <c r="H150" s="5"/>
    </row>
    <row r="151" spans="1:8">
      <c r="A151" s="21">
        <v>3722</v>
      </c>
      <c r="B151" s="104" t="s">
        <v>284</v>
      </c>
      <c r="C151" s="22"/>
      <c r="D151" s="22"/>
      <c r="E151" s="22"/>
      <c r="F151" s="22">
        <v>17407.8</v>
      </c>
      <c r="G151" s="29"/>
      <c r="H151" s="5"/>
    </row>
    <row r="152" spans="1:8">
      <c r="A152" s="21"/>
      <c r="B152" s="104"/>
      <c r="C152" s="22"/>
      <c r="D152" s="22"/>
      <c r="E152" s="22"/>
      <c r="F152" s="22"/>
      <c r="G152" s="29"/>
      <c r="H152" s="5"/>
    </row>
    <row r="153" spans="1:8" ht="60">
      <c r="A153" s="1" t="s">
        <v>14</v>
      </c>
      <c r="B153" s="2" t="s">
        <v>15</v>
      </c>
      <c r="C153" s="2" t="s">
        <v>152</v>
      </c>
      <c r="D153" s="2" t="s">
        <v>153</v>
      </c>
      <c r="E153" s="2" t="s">
        <v>154</v>
      </c>
      <c r="F153" s="2" t="s">
        <v>151</v>
      </c>
      <c r="G153" s="2" t="s">
        <v>16</v>
      </c>
      <c r="H153" s="2" t="s">
        <v>17</v>
      </c>
    </row>
    <row r="154" spans="1:8">
      <c r="A154" s="3">
        <v>1</v>
      </c>
      <c r="B154" s="3">
        <v>2</v>
      </c>
      <c r="C154" s="3">
        <v>3</v>
      </c>
      <c r="D154" s="3">
        <v>4</v>
      </c>
      <c r="E154" s="3">
        <v>5</v>
      </c>
      <c r="F154" s="3">
        <v>6</v>
      </c>
      <c r="G154" s="3">
        <v>7</v>
      </c>
      <c r="H154" s="3">
        <v>8</v>
      </c>
    </row>
    <row r="155" spans="1:8">
      <c r="A155" s="4">
        <v>38</v>
      </c>
      <c r="B155" s="4" t="s">
        <v>99</v>
      </c>
      <c r="C155" s="5">
        <f>C156+C158+C160</f>
        <v>341787.67000000004</v>
      </c>
      <c r="D155" s="5">
        <f>D156+D158+D160</f>
        <v>1292000</v>
      </c>
      <c r="E155" s="5">
        <f>E156+E158+E160</f>
        <v>646000</v>
      </c>
      <c r="F155" s="5">
        <f>F156+F158+F160</f>
        <v>505193.75</v>
      </c>
      <c r="G155" s="5">
        <f t="shared" si="13"/>
        <v>147.8092378230028</v>
      </c>
      <c r="H155" s="5">
        <f t="shared" si="14"/>
        <v>78.203366873065022</v>
      </c>
    </row>
    <row r="156" spans="1:8">
      <c r="A156" s="4">
        <v>381</v>
      </c>
      <c r="B156" s="4" t="s">
        <v>100</v>
      </c>
      <c r="C156" s="5">
        <v>271050.77</v>
      </c>
      <c r="D156" s="5">
        <v>787000</v>
      </c>
      <c r="E156" s="5">
        <v>393500</v>
      </c>
      <c r="F156" s="5">
        <f>F157</f>
        <v>267000</v>
      </c>
      <c r="G156" s="5">
        <f t="shared" si="13"/>
        <v>98.505530901092811</v>
      </c>
      <c r="H156" s="5">
        <f t="shared" si="14"/>
        <v>67.852604828462518</v>
      </c>
    </row>
    <row r="157" spans="1:8">
      <c r="A157" s="6">
        <v>3811</v>
      </c>
      <c r="B157" s="6" t="s">
        <v>101</v>
      </c>
      <c r="C157" s="7"/>
      <c r="D157" s="7"/>
      <c r="E157" s="7"/>
      <c r="F157" s="7">
        <v>267000</v>
      </c>
      <c r="G157" s="5"/>
      <c r="H157" s="5"/>
    </row>
    <row r="158" spans="1:8" s="19" customFormat="1">
      <c r="A158" s="4">
        <v>382</v>
      </c>
      <c r="B158" s="4" t="s">
        <v>179</v>
      </c>
      <c r="C158" s="5"/>
      <c r="D158" s="5">
        <v>300000</v>
      </c>
      <c r="E158" s="5">
        <v>150000</v>
      </c>
      <c r="F158" s="5">
        <f>F159</f>
        <v>160000</v>
      </c>
      <c r="G158" s="5">
        <v>0</v>
      </c>
      <c r="H158" s="5">
        <f t="shared" si="14"/>
        <v>106.66666666666667</v>
      </c>
    </row>
    <row r="159" spans="1:8">
      <c r="A159" s="6">
        <v>3821</v>
      </c>
      <c r="B159" s="6" t="s">
        <v>180</v>
      </c>
      <c r="C159" s="7"/>
      <c r="D159" s="7"/>
      <c r="E159" s="7"/>
      <c r="F159" s="7">
        <v>160000</v>
      </c>
      <c r="G159" s="29"/>
      <c r="H159" s="5"/>
    </row>
    <row r="160" spans="1:8" s="19" customFormat="1">
      <c r="A160" s="4">
        <v>386</v>
      </c>
      <c r="B160" s="4" t="s">
        <v>217</v>
      </c>
      <c r="C160" s="5">
        <v>70736.899999999994</v>
      </c>
      <c r="D160" s="5">
        <v>205000</v>
      </c>
      <c r="E160" s="5">
        <v>102500</v>
      </c>
      <c r="F160" s="5">
        <f>F161</f>
        <v>78193.75</v>
      </c>
      <c r="G160" s="5">
        <f t="shared" ref="G160" si="15">F160/C160*100</f>
        <v>110.54166919952671</v>
      </c>
      <c r="H160" s="5">
        <f t="shared" ref="H160" si="16">F160/E160*100</f>
        <v>76.286585365853654</v>
      </c>
    </row>
    <row r="161" spans="1:8" ht="30" customHeight="1">
      <c r="A161" s="6">
        <v>3861</v>
      </c>
      <c r="B161" s="84" t="s">
        <v>218</v>
      </c>
      <c r="C161" s="7"/>
      <c r="D161" s="7"/>
      <c r="E161" s="7"/>
      <c r="F161" s="7">
        <v>78193.75</v>
      </c>
      <c r="G161" s="29"/>
      <c r="H161" s="5"/>
    </row>
    <row r="162" spans="1:8">
      <c r="A162" s="6"/>
      <c r="B162" s="6"/>
      <c r="C162" s="7"/>
      <c r="D162" s="7"/>
      <c r="E162" s="7"/>
      <c r="F162" s="7"/>
      <c r="G162" s="29"/>
      <c r="H162" s="5"/>
    </row>
    <row r="163" spans="1:8">
      <c r="A163" s="4">
        <v>4</v>
      </c>
      <c r="B163" s="4" t="s">
        <v>7</v>
      </c>
      <c r="C163" s="5">
        <v>1025902.33</v>
      </c>
      <c r="D163" s="5">
        <f>D164+D169+D178</f>
        <v>10902000</v>
      </c>
      <c r="E163" s="5">
        <f>E164+E169+E178</f>
        <v>5441000</v>
      </c>
      <c r="F163" s="5">
        <f>F164+F169+F178</f>
        <v>471437.68</v>
      </c>
      <c r="G163" s="5">
        <f t="shared" si="13"/>
        <v>45.953466155009124</v>
      </c>
      <c r="H163" s="5">
        <f t="shared" si="14"/>
        <v>8.6645410770079039</v>
      </c>
    </row>
    <row r="164" spans="1:8">
      <c r="A164" s="4">
        <v>41</v>
      </c>
      <c r="B164" s="4" t="s">
        <v>220</v>
      </c>
      <c r="C164" s="5">
        <f>C165+C167</f>
        <v>696710</v>
      </c>
      <c r="D164" s="5">
        <f>D167+D165</f>
        <v>50000</v>
      </c>
      <c r="E164" s="5">
        <f>E167</f>
        <v>15000</v>
      </c>
      <c r="F164" s="5">
        <f>F167</f>
        <v>0</v>
      </c>
      <c r="G164" s="5"/>
      <c r="H164" s="5"/>
    </row>
    <row r="165" spans="1:8">
      <c r="A165" s="4">
        <v>411</v>
      </c>
      <c r="B165" s="4" t="s">
        <v>219</v>
      </c>
      <c r="C165" s="5">
        <v>696710</v>
      </c>
      <c r="D165" s="5">
        <v>20000</v>
      </c>
      <c r="E165" s="5">
        <v>10000</v>
      </c>
      <c r="F165" s="5">
        <f>F166</f>
        <v>0</v>
      </c>
      <c r="G165" s="5"/>
      <c r="H165" s="5"/>
    </row>
    <row r="166" spans="1:8">
      <c r="A166" s="6">
        <v>4126</v>
      </c>
      <c r="B166" s="6" t="s">
        <v>170</v>
      </c>
      <c r="C166" s="7">
        <v>0</v>
      </c>
      <c r="D166" s="7"/>
      <c r="E166" s="7"/>
      <c r="F166" s="7"/>
      <c r="G166" s="5"/>
      <c r="H166" s="5"/>
    </row>
    <row r="167" spans="1:8">
      <c r="A167" s="4">
        <v>412</v>
      </c>
      <c r="B167" s="4" t="s">
        <v>171</v>
      </c>
      <c r="C167" s="5">
        <v>0</v>
      </c>
      <c r="D167" s="5">
        <v>30000</v>
      </c>
      <c r="E167" s="5">
        <v>15000</v>
      </c>
      <c r="F167" s="5">
        <f>F168</f>
        <v>0</v>
      </c>
      <c r="G167" s="5"/>
      <c r="H167" s="5"/>
    </row>
    <row r="168" spans="1:8">
      <c r="A168" s="6">
        <v>4126</v>
      </c>
      <c r="B168" s="6" t="s">
        <v>170</v>
      </c>
      <c r="C168" s="7">
        <v>0</v>
      </c>
      <c r="D168" s="7"/>
      <c r="E168" s="7"/>
      <c r="F168" s="7"/>
      <c r="G168" s="5"/>
      <c r="H168" s="5"/>
    </row>
    <row r="169" spans="1:8">
      <c r="A169" s="4">
        <v>42</v>
      </c>
      <c r="B169" s="4" t="s">
        <v>102</v>
      </c>
      <c r="C169" s="5">
        <f>C170+C173+C176</f>
        <v>381171.91000000003</v>
      </c>
      <c r="D169" s="5">
        <f>D170+D173+D176</f>
        <v>10852000</v>
      </c>
      <c r="E169" s="5">
        <f>E170+E173+E176</f>
        <v>5426000</v>
      </c>
      <c r="F169" s="5">
        <f>F170+F173+F176</f>
        <v>415038.06</v>
      </c>
      <c r="G169" s="5">
        <f t="shared" si="13"/>
        <v>108.88474441886338</v>
      </c>
      <c r="H169" s="5">
        <f t="shared" si="14"/>
        <v>7.6490611868779954</v>
      </c>
    </row>
    <row r="170" spans="1:8">
      <c r="A170" s="4">
        <v>421</v>
      </c>
      <c r="B170" s="4" t="s">
        <v>103</v>
      </c>
      <c r="C170" s="5">
        <v>374205.32</v>
      </c>
      <c r="D170" s="5">
        <v>10615000</v>
      </c>
      <c r="E170" s="5">
        <v>5307500</v>
      </c>
      <c r="F170" s="5">
        <f>F171+F172</f>
        <v>404128.52</v>
      </c>
      <c r="G170" s="5">
        <f t="shared" si="13"/>
        <v>107.9964656835985</v>
      </c>
      <c r="H170" s="5">
        <f t="shared" si="14"/>
        <v>7.6142914743287795</v>
      </c>
    </row>
    <row r="171" spans="1:8">
      <c r="A171" s="21">
        <v>4212</v>
      </c>
      <c r="B171" s="21" t="s">
        <v>104</v>
      </c>
      <c r="C171" s="22">
        <v>0</v>
      </c>
      <c r="D171" s="22"/>
      <c r="E171" s="22"/>
      <c r="F171" s="22">
        <v>135625</v>
      </c>
      <c r="G171" s="5"/>
      <c r="H171" s="5"/>
    </row>
    <row r="172" spans="1:8">
      <c r="A172" s="6">
        <v>4214</v>
      </c>
      <c r="B172" s="6" t="s">
        <v>175</v>
      </c>
      <c r="C172" s="7"/>
      <c r="D172" s="7"/>
      <c r="E172" s="7"/>
      <c r="F172" s="7">
        <v>268503.52</v>
      </c>
      <c r="G172" s="29"/>
      <c r="H172" s="5"/>
    </row>
    <row r="173" spans="1:8">
      <c r="A173" s="4">
        <v>422</v>
      </c>
      <c r="B173" s="4" t="s">
        <v>105</v>
      </c>
      <c r="C173" s="5">
        <v>4745.84</v>
      </c>
      <c r="D173" s="5">
        <v>87000</v>
      </c>
      <c r="E173" s="5">
        <v>43500</v>
      </c>
      <c r="F173" s="5">
        <f>F174+F175</f>
        <v>10909.54</v>
      </c>
      <c r="G173" s="5">
        <f t="shared" si="13"/>
        <v>229.87584916474216</v>
      </c>
      <c r="H173" s="5">
        <f t="shared" si="14"/>
        <v>25.079402298850578</v>
      </c>
    </row>
    <row r="174" spans="1:8">
      <c r="A174" s="6">
        <v>4221</v>
      </c>
      <c r="B174" s="6" t="s">
        <v>106</v>
      </c>
      <c r="C174" s="7"/>
      <c r="D174" s="7"/>
      <c r="E174" s="7"/>
      <c r="F174" s="7">
        <v>5267.04</v>
      </c>
      <c r="G174" s="5"/>
      <c r="H174" s="5"/>
    </row>
    <row r="175" spans="1:8">
      <c r="A175" s="6">
        <v>4227</v>
      </c>
      <c r="B175" s="6" t="s">
        <v>107</v>
      </c>
      <c r="C175" s="7"/>
      <c r="D175" s="7"/>
      <c r="E175" s="7"/>
      <c r="F175" s="7">
        <v>5642.5</v>
      </c>
      <c r="G175" s="5"/>
      <c r="H175" s="5"/>
    </row>
    <row r="176" spans="1:8" s="19" customFormat="1" ht="14.25" customHeight="1">
      <c r="A176" s="4">
        <v>426</v>
      </c>
      <c r="B176" s="4" t="s">
        <v>181</v>
      </c>
      <c r="C176" s="5">
        <v>2220.75</v>
      </c>
      <c r="D176" s="5">
        <v>150000</v>
      </c>
      <c r="E176" s="5">
        <v>75000</v>
      </c>
      <c r="F176" s="5">
        <f>F177</f>
        <v>0</v>
      </c>
      <c r="G176" s="5"/>
      <c r="H176" s="5"/>
    </row>
    <row r="177" spans="1:8" ht="14.25" customHeight="1">
      <c r="A177" s="6">
        <v>4262</v>
      </c>
      <c r="B177" s="6" t="s">
        <v>181</v>
      </c>
      <c r="C177" s="7"/>
      <c r="D177" s="7"/>
      <c r="E177" s="7"/>
      <c r="F177" s="7">
        <v>0</v>
      </c>
      <c r="G177" s="29"/>
      <c r="H177" s="5"/>
    </row>
    <row r="178" spans="1:8">
      <c r="A178" s="4">
        <v>45</v>
      </c>
      <c r="B178" s="4" t="s">
        <v>108</v>
      </c>
      <c r="C178" s="5">
        <v>0</v>
      </c>
      <c r="D178" s="5">
        <f>D179</f>
        <v>0</v>
      </c>
      <c r="E178" s="5">
        <f>E179</f>
        <v>0</v>
      </c>
      <c r="F178" s="5">
        <f>F179</f>
        <v>56399.62</v>
      </c>
      <c r="G178" s="5">
        <v>0</v>
      </c>
      <c r="H178" s="5">
        <v>0</v>
      </c>
    </row>
    <row r="179" spans="1:8">
      <c r="A179" s="4">
        <v>451</v>
      </c>
      <c r="B179" s="4" t="s">
        <v>109</v>
      </c>
      <c r="C179" s="5">
        <v>0</v>
      </c>
      <c r="D179" s="5">
        <v>0</v>
      </c>
      <c r="E179" s="5">
        <v>0</v>
      </c>
      <c r="F179" s="5">
        <f>F180</f>
        <v>56399.62</v>
      </c>
      <c r="G179" s="5">
        <v>0</v>
      </c>
      <c r="H179" s="5">
        <v>0</v>
      </c>
    </row>
    <row r="180" spans="1:8">
      <c r="A180" s="6">
        <v>4511</v>
      </c>
      <c r="B180" s="6" t="s">
        <v>109</v>
      </c>
      <c r="C180" s="7">
        <v>0</v>
      </c>
      <c r="D180" s="7"/>
      <c r="E180" s="7"/>
      <c r="F180" s="7">
        <v>56399.62</v>
      </c>
      <c r="G180" s="5"/>
      <c r="H180" s="5"/>
    </row>
    <row r="182" spans="1:8">
      <c r="A182" s="30" t="s">
        <v>55</v>
      </c>
      <c r="B182" s="10" t="s">
        <v>134</v>
      </c>
      <c r="C182" s="11"/>
      <c r="D182" s="11"/>
      <c r="E182" s="11"/>
      <c r="F182" s="11"/>
      <c r="G182" s="11"/>
      <c r="H182" s="11"/>
    </row>
    <row r="183" spans="1:8">
      <c r="A183" s="10"/>
      <c r="B183" s="10"/>
      <c r="C183" s="10"/>
      <c r="D183" s="10"/>
      <c r="E183" s="10"/>
      <c r="F183" s="10"/>
      <c r="G183" s="10"/>
      <c r="H183" s="10"/>
    </row>
    <row r="184" spans="1:8" ht="60">
      <c r="A184" s="1" t="s">
        <v>14</v>
      </c>
      <c r="B184" s="2" t="s">
        <v>15</v>
      </c>
      <c r="C184" s="2" t="s">
        <v>156</v>
      </c>
      <c r="D184" s="2" t="s">
        <v>153</v>
      </c>
      <c r="E184" s="2" t="s">
        <v>157</v>
      </c>
      <c r="F184" s="2" t="s">
        <v>158</v>
      </c>
      <c r="G184" s="2" t="s">
        <v>16</v>
      </c>
      <c r="H184" s="2" t="s">
        <v>17</v>
      </c>
    </row>
    <row r="185" spans="1:8">
      <c r="A185" s="3">
        <v>1</v>
      </c>
      <c r="B185" s="3">
        <v>2</v>
      </c>
      <c r="C185" s="3">
        <v>3</v>
      </c>
      <c r="D185" s="3">
        <v>4</v>
      </c>
      <c r="E185" s="3">
        <v>5</v>
      </c>
      <c r="F185" s="3">
        <v>6</v>
      </c>
      <c r="G185" s="3">
        <v>7</v>
      </c>
      <c r="H185" s="3">
        <v>8</v>
      </c>
    </row>
    <row r="186" spans="1:8">
      <c r="A186" s="8">
        <v>8</v>
      </c>
      <c r="B186" s="5" t="s">
        <v>9</v>
      </c>
      <c r="C186" s="5">
        <f t="shared" ref="C186:E187" si="17">C187</f>
        <v>0</v>
      </c>
      <c r="D186" s="5">
        <f t="shared" si="17"/>
        <v>10000</v>
      </c>
      <c r="E186" s="5">
        <f t="shared" si="17"/>
        <v>5000</v>
      </c>
      <c r="F186" s="5">
        <f>F187</f>
        <v>0</v>
      </c>
      <c r="G186" s="5">
        <v>0</v>
      </c>
      <c r="H186" s="5">
        <f>F186/E186*100</f>
        <v>0</v>
      </c>
    </row>
    <row r="187" spans="1:8">
      <c r="A187" s="8">
        <v>81</v>
      </c>
      <c r="B187" s="5" t="s">
        <v>174</v>
      </c>
      <c r="C187" s="5">
        <f t="shared" si="17"/>
        <v>0</v>
      </c>
      <c r="D187" s="5">
        <f t="shared" si="17"/>
        <v>10000</v>
      </c>
      <c r="E187" s="5">
        <f t="shared" si="17"/>
        <v>5000</v>
      </c>
      <c r="F187" s="5">
        <f>F188</f>
        <v>0</v>
      </c>
      <c r="G187" s="5">
        <v>0</v>
      </c>
      <c r="H187" s="5">
        <f>F187/E187*100</f>
        <v>0</v>
      </c>
    </row>
    <row r="188" spans="1:8">
      <c r="A188" s="8">
        <v>812</v>
      </c>
      <c r="B188" s="5" t="s">
        <v>173</v>
      </c>
      <c r="C188" s="5"/>
      <c r="D188" s="5">
        <v>10000</v>
      </c>
      <c r="E188" s="5">
        <v>5000</v>
      </c>
      <c r="F188" s="5">
        <f>F189</f>
        <v>0</v>
      </c>
      <c r="G188" s="5">
        <v>0</v>
      </c>
      <c r="H188" s="5">
        <f>F188/E188*100</f>
        <v>0</v>
      </c>
    </row>
    <row r="189" spans="1:8">
      <c r="A189" s="9">
        <v>8121</v>
      </c>
      <c r="B189" s="7" t="s">
        <v>172</v>
      </c>
      <c r="C189" s="7">
        <v>0</v>
      </c>
      <c r="D189" s="7"/>
      <c r="E189" s="7"/>
      <c r="F189" s="7"/>
      <c r="G189" s="5"/>
      <c r="H189" s="5"/>
    </row>
    <row r="190" spans="1:8">
      <c r="A190" s="9"/>
      <c r="B190" s="7"/>
      <c r="C190" s="7"/>
      <c r="D190" s="7"/>
      <c r="E190" s="7"/>
      <c r="F190" s="7"/>
      <c r="G190" s="5"/>
      <c r="H190" s="5"/>
    </row>
    <row r="191" spans="1:8">
      <c r="A191" s="8">
        <v>5</v>
      </c>
      <c r="B191" s="5" t="s">
        <v>10</v>
      </c>
      <c r="C191" s="5">
        <f t="shared" ref="C191:E192" si="18">C192</f>
        <v>75000</v>
      </c>
      <c r="D191" s="5">
        <f t="shared" si="18"/>
        <v>135000</v>
      </c>
      <c r="E191" s="5">
        <f t="shared" si="18"/>
        <v>67500</v>
      </c>
      <c r="F191" s="5">
        <f>F192</f>
        <v>93000</v>
      </c>
      <c r="G191" s="5">
        <f>F191/C191*100</f>
        <v>124</v>
      </c>
      <c r="H191" s="5">
        <f>F191/E191*100</f>
        <v>137.77777777777777</v>
      </c>
    </row>
    <row r="192" spans="1:8">
      <c r="A192" s="8">
        <v>51</v>
      </c>
      <c r="B192" s="5" t="s">
        <v>165</v>
      </c>
      <c r="C192" s="5">
        <f t="shared" si="18"/>
        <v>75000</v>
      </c>
      <c r="D192" s="5">
        <f t="shared" si="18"/>
        <v>135000</v>
      </c>
      <c r="E192" s="5">
        <f t="shared" si="18"/>
        <v>67500</v>
      </c>
      <c r="F192" s="5">
        <f>F193</f>
        <v>93000</v>
      </c>
      <c r="G192" s="5">
        <f t="shared" ref="G192:G193" si="19">F192/C192*100</f>
        <v>124</v>
      </c>
      <c r="H192" s="5">
        <f>F192/E192*100</f>
        <v>137.77777777777777</v>
      </c>
    </row>
    <row r="193" spans="1:8">
      <c r="A193" s="8">
        <v>512</v>
      </c>
      <c r="B193" s="5" t="s">
        <v>166</v>
      </c>
      <c r="C193" s="5">
        <v>75000</v>
      </c>
      <c r="D193" s="5">
        <v>135000</v>
      </c>
      <c r="E193" s="5">
        <v>67500</v>
      </c>
      <c r="F193" s="5">
        <f>F194</f>
        <v>93000</v>
      </c>
      <c r="G193" s="5">
        <f t="shared" si="19"/>
        <v>124</v>
      </c>
      <c r="H193" s="5">
        <f>F193/E193*100</f>
        <v>137.77777777777777</v>
      </c>
    </row>
    <row r="194" spans="1:8">
      <c r="A194" s="9">
        <v>5121</v>
      </c>
      <c r="B194" s="7" t="s">
        <v>167</v>
      </c>
      <c r="C194" s="7" t="s">
        <v>182</v>
      </c>
      <c r="D194" s="7"/>
      <c r="E194" s="7"/>
      <c r="F194" s="7">
        <v>93000</v>
      </c>
      <c r="G194" s="5"/>
      <c r="H194" s="5"/>
    </row>
    <row r="195" spans="1:8">
      <c r="A195" s="39"/>
      <c r="B195" s="11"/>
      <c r="C195" s="11"/>
      <c r="D195" s="11"/>
      <c r="E195" s="11"/>
      <c r="F195" s="11"/>
      <c r="G195" s="10"/>
      <c r="H195" s="10"/>
    </row>
    <row r="196" spans="1:8">
      <c r="A196" s="39"/>
      <c r="B196" s="11"/>
      <c r="C196" s="11"/>
      <c r="D196" s="11"/>
      <c r="E196" s="11"/>
      <c r="F196" s="11"/>
      <c r="G196" s="10"/>
      <c r="H196" s="10"/>
    </row>
    <row r="197" spans="1:8">
      <c r="A197" s="39"/>
      <c r="B197" s="11"/>
      <c r="C197" s="11"/>
      <c r="D197" s="11"/>
      <c r="E197" s="11"/>
      <c r="F197" s="11"/>
      <c r="G197" s="10"/>
      <c r="H197" s="10"/>
    </row>
    <row r="198" spans="1:8">
      <c r="A198" s="39"/>
      <c r="B198" s="11"/>
      <c r="C198" s="11"/>
      <c r="D198" s="11"/>
      <c r="E198" s="11"/>
      <c r="F198" s="11"/>
      <c r="G198" s="10"/>
      <c r="H198" s="10"/>
    </row>
    <row r="199" spans="1:8">
      <c r="A199" s="18" t="s">
        <v>111</v>
      </c>
      <c r="B199" s="19" t="s">
        <v>110</v>
      </c>
    </row>
    <row r="200" spans="1:8">
      <c r="A200" s="158" t="s">
        <v>112</v>
      </c>
      <c r="B200" s="158"/>
      <c r="C200" s="158"/>
      <c r="D200" s="158"/>
      <c r="E200" s="158"/>
      <c r="F200" s="158"/>
      <c r="G200" s="158"/>
      <c r="H200" s="158"/>
    </row>
    <row r="201" spans="1:8">
      <c r="A201" t="s">
        <v>187</v>
      </c>
    </row>
    <row r="209" spans="1:8">
      <c r="A209" t="s">
        <v>318</v>
      </c>
    </row>
    <row r="212" spans="1:8">
      <c r="A212" t="s">
        <v>317</v>
      </c>
    </row>
    <row r="213" spans="1:8" ht="30">
      <c r="A213" s="160" t="s">
        <v>113</v>
      </c>
      <c r="B213" s="161"/>
      <c r="C213" s="162"/>
      <c r="D213" s="2" t="s">
        <v>159</v>
      </c>
      <c r="E213" s="2" t="s">
        <v>157</v>
      </c>
      <c r="F213" s="2" t="s">
        <v>160</v>
      </c>
      <c r="G213" s="160" t="s">
        <v>3</v>
      </c>
      <c r="H213" s="162"/>
    </row>
    <row r="214" spans="1:8">
      <c r="A214" s="139" t="s">
        <v>114</v>
      </c>
      <c r="B214" s="163"/>
      <c r="C214" s="142"/>
      <c r="D214" s="5">
        <f>D215+D217+D219+D224</f>
        <v>16980000</v>
      </c>
      <c r="E214" s="5">
        <f>E215+E217+E219+E224</f>
        <v>8381500</v>
      </c>
      <c r="F214" s="5">
        <f>F215+F217+F219+F224</f>
        <v>2804871.3800000004</v>
      </c>
      <c r="G214" s="141">
        <f>F214/E214*100</f>
        <v>33.465028694147833</v>
      </c>
      <c r="H214" s="145"/>
    </row>
    <row r="215" spans="1:8">
      <c r="A215" s="139" t="s">
        <v>270</v>
      </c>
      <c r="B215" s="163"/>
      <c r="C215" s="142"/>
      <c r="D215" s="5">
        <f>D216</f>
        <v>3335000</v>
      </c>
      <c r="E215" s="5">
        <f>E216</f>
        <v>1584000</v>
      </c>
      <c r="F215" s="5">
        <f>F216</f>
        <v>1241298.95</v>
      </c>
      <c r="G215" s="141">
        <f t="shared" ref="G215:G220" si="20">F215/E215*100</f>
        <v>78.364832702020209</v>
      </c>
      <c r="H215" s="145"/>
    </row>
    <row r="216" spans="1:8" ht="15" customHeight="1">
      <c r="A216" s="150" t="s">
        <v>271</v>
      </c>
      <c r="B216" s="165"/>
      <c r="C216" s="140"/>
      <c r="D216" s="7">
        <f>D250</f>
        <v>3335000</v>
      </c>
      <c r="E216" s="7">
        <f>E250</f>
        <v>1584000</v>
      </c>
      <c r="F216" s="7">
        <f>F250</f>
        <v>1241298.95</v>
      </c>
      <c r="G216" s="166">
        <f t="shared" si="20"/>
        <v>78.364832702020209</v>
      </c>
      <c r="H216" s="167"/>
    </row>
    <row r="217" spans="1:8">
      <c r="A217" s="139" t="s">
        <v>222</v>
      </c>
      <c r="B217" s="163"/>
      <c r="C217" s="142"/>
      <c r="D217" s="5">
        <f>D218</f>
        <v>768000</v>
      </c>
      <c r="E217" s="5">
        <f>E218</f>
        <v>384000</v>
      </c>
      <c r="F217" s="5">
        <f>F218</f>
        <v>229136.49</v>
      </c>
      <c r="G217" s="141">
        <f t="shared" si="20"/>
        <v>59.670960937499999</v>
      </c>
      <c r="H217" s="145"/>
    </row>
    <row r="218" spans="1:8">
      <c r="A218" s="150" t="s">
        <v>224</v>
      </c>
      <c r="B218" s="165"/>
      <c r="C218" s="140"/>
      <c r="D218" s="7">
        <f>D312</f>
        <v>768000</v>
      </c>
      <c r="E218" s="7">
        <f>E312</f>
        <v>384000</v>
      </c>
      <c r="F218" s="7">
        <f>F312</f>
        <v>229136.49</v>
      </c>
      <c r="G218" s="166">
        <f t="shared" si="20"/>
        <v>59.670960937499999</v>
      </c>
      <c r="H218" s="167"/>
    </row>
    <row r="219" spans="1:8">
      <c r="A219" s="139" t="s">
        <v>234</v>
      </c>
      <c r="B219" s="163"/>
      <c r="C219" s="142"/>
      <c r="D219" s="5">
        <f>D220+D221+D222+D223</f>
        <v>3217000</v>
      </c>
      <c r="E219" s="5">
        <f>E220+E221+E222+E223</f>
        <v>1608500</v>
      </c>
      <c r="F219" s="5">
        <f>F220+F221+F222+F223</f>
        <v>873907.8</v>
      </c>
      <c r="G219" s="141">
        <f t="shared" si="20"/>
        <v>54.330606154802616</v>
      </c>
      <c r="H219" s="145"/>
    </row>
    <row r="220" spans="1:8">
      <c r="A220" s="150" t="s">
        <v>235</v>
      </c>
      <c r="B220" s="165"/>
      <c r="C220" s="140"/>
      <c r="D220" s="7">
        <f>D374</f>
        <v>1875000</v>
      </c>
      <c r="E220" s="7">
        <f>E374</f>
        <v>937500</v>
      </c>
      <c r="F220" s="7">
        <f>F374</f>
        <v>393340</v>
      </c>
      <c r="G220" s="166">
        <f t="shared" si="20"/>
        <v>41.956266666666664</v>
      </c>
      <c r="H220" s="167"/>
    </row>
    <row r="221" spans="1:8">
      <c r="A221" s="150" t="s">
        <v>242</v>
      </c>
      <c r="B221" s="165"/>
      <c r="C221" s="140"/>
      <c r="D221" s="7">
        <f>D405</f>
        <v>245000</v>
      </c>
      <c r="E221" s="7">
        <f>E405</f>
        <v>122500</v>
      </c>
      <c r="F221" s="7">
        <f>F405</f>
        <v>53567.8</v>
      </c>
      <c r="G221" s="166">
        <f>F221/E221*100</f>
        <v>43.72881632653062</v>
      </c>
      <c r="H221" s="167"/>
    </row>
    <row r="222" spans="1:8">
      <c r="A222" s="150" t="s">
        <v>245</v>
      </c>
      <c r="B222" s="165"/>
      <c r="C222" s="140"/>
      <c r="D222" s="7">
        <f>D415</f>
        <v>442000</v>
      </c>
      <c r="E222" s="7">
        <f>E415</f>
        <v>221000</v>
      </c>
      <c r="F222" s="7">
        <f>F415</f>
        <v>217000</v>
      </c>
      <c r="G222" s="166">
        <f t="shared" ref="G222:G223" si="21">F222/E222*100</f>
        <v>98.19004524886877</v>
      </c>
      <c r="H222" s="167"/>
    </row>
    <row r="223" spans="1:8">
      <c r="A223" s="150" t="s">
        <v>249</v>
      </c>
      <c r="B223" s="165"/>
      <c r="C223" s="140"/>
      <c r="D223" s="7">
        <f>D437</f>
        <v>655000</v>
      </c>
      <c r="E223" s="7">
        <f>E437</f>
        <v>327500</v>
      </c>
      <c r="F223" s="7">
        <f>F437</f>
        <v>210000</v>
      </c>
      <c r="G223" s="166">
        <f t="shared" si="21"/>
        <v>64.122137404580144</v>
      </c>
      <c r="H223" s="167"/>
    </row>
    <row r="224" spans="1:8" s="19" customFormat="1">
      <c r="A224" s="121" t="s">
        <v>289</v>
      </c>
      <c r="B224" s="128"/>
      <c r="C224" s="122"/>
      <c r="D224" s="5">
        <f>D225</f>
        <v>9660000</v>
      </c>
      <c r="E224" s="5">
        <f>E225</f>
        <v>4805000</v>
      </c>
      <c r="F224" s="5">
        <f>F225</f>
        <v>460528.14</v>
      </c>
      <c r="G224" s="119"/>
      <c r="H224" s="124">
        <f>F224/E224*100</f>
        <v>9.5843525494276793</v>
      </c>
    </row>
    <row r="225" spans="1:8">
      <c r="A225" s="123" t="s">
        <v>262</v>
      </c>
      <c r="B225" s="125"/>
      <c r="C225" s="120"/>
      <c r="D225" s="7">
        <f>D484</f>
        <v>9660000</v>
      </c>
      <c r="E225" s="7">
        <f>E484</f>
        <v>4805000</v>
      </c>
      <c r="F225" s="7">
        <f>F484</f>
        <v>460528.14</v>
      </c>
      <c r="G225" s="126"/>
      <c r="H225" s="127">
        <f>F225/E225*100</f>
        <v>9.5843525494276793</v>
      </c>
    </row>
    <row r="226" spans="1:8">
      <c r="A226" s="25"/>
      <c r="B226" s="25"/>
      <c r="C226" s="25"/>
      <c r="D226" s="11"/>
      <c r="E226" s="11"/>
      <c r="F226" s="11"/>
      <c r="G226" s="26"/>
      <c r="H226" s="26"/>
    </row>
    <row r="227" spans="1:8">
      <c r="A227" s="25"/>
      <c r="B227" s="25"/>
      <c r="C227" s="25"/>
      <c r="D227" s="11"/>
      <c r="E227" s="11"/>
      <c r="F227" s="11"/>
      <c r="G227" s="26"/>
      <c r="H227" s="26"/>
    </row>
    <row r="228" spans="1:8">
      <c r="A228" s="25"/>
      <c r="B228" s="25"/>
      <c r="C228" s="25"/>
      <c r="D228" s="11"/>
      <c r="E228" s="11"/>
      <c r="F228" s="11"/>
      <c r="G228" s="26"/>
      <c r="H228" s="26"/>
    </row>
    <row r="229" spans="1:8">
      <c r="A229" s="25"/>
      <c r="B229" s="25"/>
      <c r="C229" s="25"/>
      <c r="D229" s="11"/>
      <c r="E229" s="11"/>
      <c r="F229" s="11"/>
      <c r="G229" s="26"/>
      <c r="H229" s="26"/>
    </row>
    <row r="230" spans="1:8">
      <c r="A230" s="25"/>
      <c r="B230" s="25"/>
      <c r="C230" s="25"/>
      <c r="D230" s="11"/>
      <c r="E230" s="11"/>
      <c r="F230" s="11"/>
      <c r="G230" s="26"/>
      <c r="H230" s="26"/>
    </row>
    <row r="231" spans="1:8">
      <c r="A231" s="25"/>
      <c r="B231" s="25"/>
      <c r="C231" s="25"/>
      <c r="D231" s="11"/>
      <c r="E231" s="11"/>
      <c r="F231" s="11"/>
      <c r="G231" s="26"/>
      <c r="H231" s="26"/>
    </row>
    <row r="232" spans="1:8">
      <c r="A232" s="25"/>
      <c r="B232" s="25"/>
      <c r="C232" s="25"/>
      <c r="D232" s="11"/>
      <c r="E232" s="11"/>
      <c r="F232" s="11"/>
      <c r="G232" s="26"/>
      <c r="H232" s="26"/>
    </row>
    <row r="233" spans="1:8">
      <c r="A233" s="25"/>
      <c r="B233" s="25"/>
      <c r="C233" s="25"/>
      <c r="D233" s="11"/>
      <c r="E233" s="11"/>
      <c r="F233" s="11"/>
      <c r="G233" s="26"/>
      <c r="H233" s="26"/>
    </row>
    <row r="234" spans="1:8">
      <c r="A234" s="25"/>
      <c r="B234" s="25"/>
      <c r="C234" s="25"/>
      <c r="D234" s="11"/>
      <c r="E234" s="11"/>
      <c r="F234" s="11"/>
      <c r="G234" s="26"/>
      <c r="H234" s="26"/>
    </row>
    <row r="235" spans="1:8">
      <c r="A235" s="25"/>
      <c r="B235" s="25"/>
      <c r="C235" s="25"/>
      <c r="D235" s="11"/>
      <c r="E235" s="11"/>
      <c r="F235" s="11"/>
      <c r="G235" s="26"/>
      <c r="H235" s="26"/>
    </row>
    <row r="236" spans="1:8">
      <c r="A236" s="25"/>
      <c r="B236" s="25"/>
      <c r="C236" s="25"/>
      <c r="D236" s="11"/>
      <c r="E236" s="11"/>
      <c r="F236" s="11"/>
      <c r="G236" s="26"/>
      <c r="H236" s="26"/>
    </row>
    <row r="237" spans="1:8">
      <c r="A237" s="25"/>
      <c r="B237" s="25"/>
      <c r="C237" s="25"/>
      <c r="D237" s="11"/>
      <c r="E237" s="11"/>
      <c r="F237" s="11"/>
      <c r="G237" s="26"/>
      <c r="H237" s="26"/>
    </row>
    <row r="238" spans="1:8">
      <c r="A238" s="25"/>
      <c r="B238" s="25"/>
      <c r="C238" s="25"/>
      <c r="D238" s="11"/>
      <c r="E238" s="11"/>
      <c r="F238" s="11"/>
      <c r="G238" s="26"/>
      <c r="H238" s="26"/>
    </row>
    <row r="239" spans="1:8">
      <c r="A239" s="25"/>
      <c r="B239" s="25"/>
      <c r="C239" s="25"/>
      <c r="D239" s="11"/>
      <c r="E239" s="11"/>
      <c r="F239" s="11"/>
      <c r="G239" s="26"/>
      <c r="H239" s="26"/>
    </row>
    <row r="240" spans="1:8">
      <c r="A240" s="25"/>
      <c r="B240" s="25"/>
      <c r="C240" s="25"/>
      <c r="D240" s="11"/>
      <c r="E240" s="11"/>
      <c r="F240" s="11"/>
      <c r="G240" s="26"/>
      <c r="H240" s="26"/>
    </row>
    <row r="241" spans="1:8">
      <c r="A241" s="25"/>
      <c r="B241" s="25"/>
      <c r="C241" s="25"/>
      <c r="D241" s="11"/>
      <c r="E241" s="11"/>
      <c r="F241" s="11"/>
      <c r="G241" s="26"/>
      <c r="H241" s="26"/>
    </row>
    <row r="242" spans="1:8">
      <c r="A242" s="25"/>
      <c r="B242" s="25"/>
      <c r="C242" s="25"/>
      <c r="D242" s="11"/>
      <c r="E242" s="11"/>
      <c r="F242" s="11"/>
      <c r="G242" s="26"/>
      <c r="H242" s="26"/>
    </row>
    <row r="243" spans="1:8">
      <c r="A243" s="25"/>
      <c r="B243" s="25"/>
      <c r="C243" s="25"/>
      <c r="D243" s="11"/>
      <c r="E243" s="11"/>
      <c r="F243" s="11"/>
      <c r="G243" s="26"/>
      <c r="H243" s="26"/>
    </row>
    <row r="244" spans="1:8">
      <c r="A244" t="s">
        <v>188</v>
      </c>
    </row>
    <row r="245" spans="1:8" ht="30">
      <c r="A245" s="1" t="s">
        <v>115</v>
      </c>
      <c r="B245" s="146" t="s">
        <v>116</v>
      </c>
      <c r="C245" s="147"/>
      <c r="D245" s="2" t="s">
        <v>161</v>
      </c>
      <c r="E245" s="2" t="s">
        <v>157</v>
      </c>
      <c r="F245" s="2" t="s">
        <v>158</v>
      </c>
      <c r="G245" s="146" t="s">
        <v>117</v>
      </c>
      <c r="H245" s="147"/>
    </row>
    <row r="246" spans="1:8">
      <c r="A246" s="3">
        <v>1</v>
      </c>
      <c r="B246" s="148">
        <v>2</v>
      </c>
      <c r="C246" s="149"/>
      <c r="D246" s="3">
        <v>3</v>
      </c>
      <c r="E246" s="3">
        <v>4</v>
      </c>
      <c r="F246" s="3">
        <v>5</v>
      </c>
      <c r="G246" s="148">
        <v>6</v>
      </c>
      <c r="H246" s="149"/>
    </row>
    <row r="247" spans="1:8">
      <c r="A247" s="3"/>
      <c r="B247" s="85"/>
      <c r="C247" s="86"/>
      <c r="D247" s="3"/>
      <c r="E247" s="3"/>
      <c r="F247" s="3"/>
      <c r="G247" s="85"/>
      <c r="H247" s="86"/>
    </row>
    <row r="248" spans="1:8">
      <c r="A248" s="4"/>
      <c r="B248" s="139" t="s">
        <v>114</v>
      </c>
      <c r="C248" s="140"/>
      <c r="D248" s="5">
        <f>D249+D311+D373+D483</f>
        <v>16980000</v>
      </c>
      <c r="E248" s="5">
        <f>E249+E311+E373+E483</f>
        <v>8381500</v>
      </c>
      <c r="F248" s="5">
        <f>F249+F311+F373+F483</f>
        <v>2804871.3800000004</v>
      </c>
      <c r="G248" s="141">
        <f>F248/E248*100</f>
        <v>33.465028694147833</v>
      </c>
      <c r="H248" s="140"/>
    </row>
    <row r="249" spans="1:8">
      <c r="A249" s="4"/>
      <c r="B249" s="139" t="s">
        <v>118</v>
      </c>
      <c r="C249" s="140"/>
      <c r="D249" s="5">
        <f t="shared" ref="D249:F251" si="22">D250</f>
        <v>3335000</v>
      </c>
      <c r="E249" s="5">
        <f t="shared" si="22"/>
        <v>1584000</v>
      </c>
      <c r="F249" s="5">
        <f t="shared" si="22"/>
        <v>1241298.95</v>
      </c>
      <c r="G249" s="141">
        <f t="shared" ref="G249:G250" si="23">F249/E249*100</f>
        <v>78.364832702020209</v>
      </c>
      <c r="H249" s="140"/>
    </row>
    <row r="250" spans="1:8">
      <c r="A250" s="4"/>
      <c r="B250" s="139" t="s">
        <v>183</v>
      </c>
      <c r="C250" s="142"/>
      <c r="D250" s="5">
        <f t="shared" si="22"/>
        <v>3335000</v>
      </c>
      <c r="E250" s="5">
        <f t="shared" si="22"/>
        <v>1584000</v>
      </c>
      <c r="F250" s="5">
        <f t="shared" si="22"/>
        <v>1241298.95</v>
      </c>
      <c r="G250" s="141">
        <f t="shared" si="23"/>
        <v>78.364832702020209</v>
      </c>
      <c r="H250" s="140"/>
    </row>
    <row r="251" spans="1:8">
      <c r="A251" s="4"/>
      <c r="B251" s="87" t="s">
        <v>272</v>
      </c>
      <c r="C251" s="36"/>
      <c r="D251" s="5">
        <f t="shared" si="22"/>
        <v>3335000</v>
      </c>
      <c r="E251" s="5">
        <f t="shared" si="22"/>
        <v>1584000</v>
      </c>
      <c r="F251" s="5">
        <f t="shared" si="22"/>
        <v>1241298.95</v>
      </c>
      <c r="G251" s="37"/>
      <c r="H251" s="69">
        <f>F251/E251*100</f>
        <v>78.364832702020209</v>
      </c>
    </row>
    <row r="252" spans="1:8">
      <c r="A252" s="4"/>
      <c r="B252" s="76" t="s">
        <v>223</v>
      </c>
      <c r="C252" s="36"/>
      <c r="D252" s="5">
        <f>D253+D303</f>
        <v>3335000</v>
      </c>
      <c r="E252" s="5">
        <f>E253+E303</f>
        <v>1584000</v>
      </c>
      <c r="F252" s="5">
        <f>F253+F303</f>
        <v>1241298.95</v>
      </c>
      <c r="G252" s="37"/>
      <c r="H252" s="69">
        <f>F252/E252*100</f>
        <v>78.364832702020209</v>
      </c>
    </row>
    <row r="253" spans="1:8">
      <c r="A253" s="4">
        <v>3</v>
      </c>
      <c r="B253" s="139" t="s">
        <v>124</v>
      </c>
      <c r="C253" s="140"/>
      <c r="D253" s="5">
        <f>D254+D262+D292+D296+D299</f>
        <v>3298000</v>
      </c>
      <c r="E253" s="5">
        <f>E254+E262+E292+E296+E299</f>
        <v>1565500</v>
      </c>
      <c r="F253" s="5">
        <f>F254+F262+F292+F296+F299</f>
        <v>1236031.9099999999</v>
      </c>
      <c r="G253" s="141">
        <f t="shared" ref="G253:G263" si="24">F253/E253*100</f>
        <v>78.954449696582557</v>
      </c>
      <c r="H253" s="140"/>
    </row>
    <row r="254" spans="1:8">
      <c r="A254" s="4">
        <v>31</v>
      </c>
      <c r="B254" s="139" t="s">
        <v>60</v>
      </c>
      <c r="C254" s="140"/>
      <c r="D254" s="5">
        <f>D255+D257+D259</f>
        <v>790000</v>
      </c>
      <c r="E254" s="5">
        <f>E255+E257+E259</f>
        <v>395000</v>
      </c>
      <c r="F254" s="5">
        <f>F255+F257+F259</f>
        <v>338872.87</v>
      </c>
      <c r="G254" s="141">
        <f t="shared" si="24"/>
        <v>85.790599999999998</v>
      </c>
      <c r="H254" s="140"/>
    </row>
    <row r="255" spans="1:8">
      <c r="A255" s="4">
        <v>311</v>
      </c>
      <c r="B255" s="139" t="s">
        <v>61</v>
      </c>
      <c r="C255" s="142"/>
      <c r="D255" s="5">
        <v>654000</v>
      </c>
      <c r="E255" s="5">
        <v>327000</v>
      </c>
      <c r="F255" s="5">
        <f>F256</f>
        <v>289140.62</v>
      </c>
      <c r="G255" s="141">
        <f t="shared" si="24"/>
        <v>88.422207951070334</v>
      </c>
      <c r="H255" s="140"/>
    </row>
    <row r="256" spans="1:8">
      <c r="A256" s="6">
        <v>3111</v>
      </c>
      <c r="B256" s="150" t="s">
        <v>62</v>
      </c>
      <c r="C256" s="140"/>
      <c r="D256" s="5"/>
      <c r="E256" s="5"/>
      <c r="F256" s="27">
        <v>289140.62</v>
      </c>
      <c r="G256" s="141"/>
      <c r="H256" s="140"/>
    </row>
    <row r="257" spans="1:8">
      <c r="A257" s="4">
        <v>312</v>
      </c>
      <c r="B257" s="139" t="s">
        <v>63</v>
      </c>
      <c r="C257" s="142"/>
      <c r="D257" s="5">
        <v>22000</v>
      </c>
      <c r="E257" s="5">
        <v>11000</v>
      </c>
      <c r="F257" s="5">
        <f>F258</f>
        <v>0</v>
      </c>
      <c r="G257" s="141">
        <f t="shared" si="24"/>
        <v>0</v>
      </c>
      <c r="H257" s="140"/>
    </row>
    <row r="258" spans="1:8">
      <c r="A258" s="23">
        <v>3121</v>
      </c>
      <c r="B258" s="151" t="s">
        <v>63</v>
      </c>
      <c r="C258" s="152"/>
      <c r="D258" s="24"/>
      <c r="E258" s="24"/>
      <c r="F258" s="24"/>
      <c r="G258" s="141"/>
      <c r="H258" s="140"/>
    </row>
    <row r="259" spans="1:8">
      <c r="A259" s="4">
        <v>313</v>
      </c>
      <c r="B259" s="139" t="s">
        <v>64</v>
      </c>
      <c r="C259" s="142"/>
      <c r="D259" s="5">
        <v>114000</v>
      </c>
      <c r="E259" s="5">
        <v>57000</v>
      </c>
      <c r="F259" s="5">
        <f>F260+F261</f>
        <v>49732.25</v>
      </c>
      <c r="G259" s="141">
        <f t="shared" si="24"/>
        <v>87.249561403508764</v>
      </c>
      <c r="H259" s="140"/>
    </row>
    <row r="260" spans="1:8">
      <c r="A260" s="6">
        <v>3132</v>
      </c>
      <c r="B260" s="150" t="s">
        <v>65</v>
      </c>
      <c r="C260" s="140"/>
      <c r="D260" s="5"/>
      <c r="E260" s="5"/>
      <c r="F260" s="27">
        <v>44816.84</v>
      </c>
      <c r="G260" s="141"/>
      <c r="H260" s="140"/>
    </row>
    <row r="261" spans="1:8">
      <c r="A261" s="23">
        <v>3133</v>
      </c>
      <c r="B261" s="151" t="s">
        <v>125</v>
      </c>
      <c r="C261" s="152"/>
      <c r="D261" s="24"/>
      <c r="E261" s="24"/>
      <c r="F261" s="24">
        <v>4915.41</v>
      </c>
      <c r="G261" s="141"/>
      <c r="H261" s="140"/>
    </row>
    <row r="262" spans="1:8">
      <c r="A262" s="4">
        <v>32</v>
      </c>
      <c r="B262" s="139" t="s">
        <v>67</v>
      </c>
      <c r="C262" s="140"/>
      <c r="D262" s="5">
        <f>D263+D268+D273+D285</f>
        <v>2088000</v>
      </c>
      <c r="E262" s="5">
        <f>E263+E268+E273+E285</f>
        <v>960500</v>
      </c>
      <c r="F262" s="5">
        <f>F263+F268+F273+F285</f>
        <v>814270.83</v>
      </c>
      <c r="G262" s="141">
        <f t="shared" si="24"/>
        <v>84.775724102030196</v>
      </c>
      <c r="H262" s="140"/>
    </row>
    <row r="263" spans="1:8">
      <c r="A263" s="4">
        <v>321</v>
      </c>
      <c r="B263" s="139" t="s">
        <v>68</v>
      </c>
      <c r="C263" s="142"/>
      <c r="D263" s="5">
        <v>36000</v>
      </c>
      <c r="E263" s="5">
        <v>18000</v>
      </c>
      <c r="F263" s="5">
        <f>F265+F266+F267+F264</f>
        <v>18380</v>
      </c>
      <c r="G263" s="141">
        <f t="shared" si="24"/>
        <v>102.11111111111111</v>
      </c>
      <c r="H263" s="140"/>
    </row>
    <row r="264" spans="1:8" s="106" customFormat="1">
      <c r="A264" s="104">
        <v>3211</v>
      </c>
      <c r="B264" s="103" t="s">
        <v>280</v>
      </c>
      <c r="C264" s="107"/>
      <c r="D264" s="105"/>
      <c r="E264" s="105"/>
      <c r="F264" s="105">
        <v>3453.8</v>
      </c>
      <c r="G264" s="108"/>
      <c r="H264" s="107"/>
    </row>
    <row r="265" spans="1:8">
      <c r="A265" s="23">
        <v>3212</v>
      </c>
      <c r="B265" s="151" t="s">
        <v>126</v>
      </c>
      <c r="C265" s="152"/>
      <c r="D265" s="24"/>
      <c r="E265" s="24"/>
      <c r="F265" s="24">
        <v>5916.7</v>
      </c>
      <c r="G265" s="156"/>
      <c r="H265" s="152"/>
    </row>
    <row r="266" spans="1:8">
      <c r="A266" s="23">
        <v>3213</v>
      </c>
      <c r="B266" s="151" t="s">
        <v>70</v>
      </c>
      <c r="C266" s="152"/>
      <c r="D266" s="24"/>
      <c r="E266" s="24"/>
      <c r="F266" s="24">
        <v>7279.5</v>
      </c>
      <c r="G266" s="156"/>
      <c r="H266" s="152"/>
    </row>
    <row r="267" spans="1:8">
      <c r="A267" s="21">
        <v>3214</v>
      </c>
      <c r="B267" s="151" t="s">
        <v>71</v>
      </c>
      <c r="C267" s="140"/>
      <c r="D267" s="22"/>
      <c r="E267" s="22"/>
      <c r="F267" s="22">
        <v>1730</v>
      </c>
      <c r="G267" s="156"/>
      <c r="H267" s="152"/>
    </row>
    <row r="268" spans="1:8">
      <c r="A268" s="4">
        <v>322</v>
      </c>
      <c r="B268" s="139" t="s">
        <v>72</v>
      </c>
      <c r="C268" s="142"/>
      <c r="D268" s="5">
        <v>192000</v>
      </c>
      <c r="E268" s="5">
        <v>96000</v>
      </c>
      <c r="F268" s="5">
        <f>F269+F270+F272+F271</f>
        <v>167595.19</v>
      </c>
      <c r="G268" s="141">
        <f t="shared" ref="G268:G293" si="25">F268/E268*100</f>
        <v>174.57832291666665</v>
      </c>
      <c r="H268" s="142"/>
    </row>
    <row r="269" spans="1:8">
      <c r="A269" s="23">
        <v>3221</v>
      </c>
      <c r="B269" s="151" t="s">
        <v>73</v>
      </c>
      <c r="C269" s="152"/>
      <c r="D269" s="24"/>
      <c r="E269" s="24"/>
      <c r="F269" s="24">
        <v>27107.86</v>
      </c>
      <c r="G269" s="156"/>
      <c r="H269" s="152"/>
    </row>
    <row r="270" spans="1:8">
      <c r="A270" s="23">
        <v>3223</v>
      </c>
      <c r="B270" s="151" t="s">
        <v>74</v>
      </c>
      <c r="C270" s="152"/>
      <c r="D270" s="24"/>
      <c r="E270" s="24"/>
      <c r="F270" s="24">
        <v>57244.71</v>
      </c>
      <c r="G270" s="156"/>
      <c r="H270" s="152"/>
    </row>
    <row r="271" spans="1:8">
      <c r="A271" s="23">
        <v>3224</v>
      </c>
      <c r="B271" s="103" t="s">
        <v>120</v>
      </c>
      <c r="C271" s="92"/>
      <c r="D271" s="24"/>
      <c r="E271" s="24"/>
      <c r="F271" s="24">
        <v>2863.15</v>
      </c>
      <c r="G271" s="94"/>
      <c r="H271" s="92"/>
    </row>
    <row r="272" spans="1:8">
      <c r="A272" s="6">
        <v>3225</v>
      </c>
      <c r="B272" s="150" t="s">
        <v>76</v>
      </c>
      <c r="C272" s="140"/>
      <c r="D272" s="7"/>
      <c r="E272" s="7"/>
      <c r="F272" s="7">
        <v>80379.47</v>
      </c>
      <c r="G272" s="156"/>
      <c r="H272" s="152"/>
    </row>
    <row r="273" spans="1:8">
      <c r="A273" s="4">
        <v>323</v>
      </c>
      <c r="B273" s="139" t="s">
        <v>77</v>
      </c>
      <c r="C273" s="142"/>
      <c r="D273" s="5">
        <v>1383000</v>
      </c>
      <c r="E273" s="5">
        <v>608000</v>
      </c>
      <c r="F273" s="5">
        <f>F274+F275+F282+F283+F276+F284+F281</f>
        <v>392175.05</v>
      </c>
      <c r="G273" s="141">
        <f t="shared" si="25"/>
        <v>64.502475328947355</v>
      </c>
      <c r="H273" s="142"/>
    </row>
    <row r="274" spans="1:8">
      <c r="A274" s="6">
        <v>3231</v>
      </c>
      <c r="B274" s="150" t="s">
        <v>121</v>
      </c>
      <c r="C274" s="140"/>
      <c r="D274" s="7"/>
      <c r="E274" s="7"/>
      <c r="F274" s="7">
        <v>15268.62</v>
      </c>
      <c r="G274" s="156"/>
      <c r="H274" s="152"/>
    </row>
    <row r="275" spans="1:8">
      <c r="A275" s="23">
        <v>3232</v>
      </c>
      <c r="B275" s="157" t="s">
        <v>79</v>
      </c>
      <c r="C275" s="152"/>
      <c r="D275" s="24"/>
      <c r="E275" s="24"/>
      <c r="F275" s="24">
        <v>28675.73</v>
      </c>
      <c r="G275" s="156"/>
      <c r="H275" s="152"/>
    </row>
    <row r="276" spans="1:8">
      <c r="A276" s="23">
        <v>3233</v>
      </c>
      <c r="B276" s="103" t="s">
        <v>281</v>
      </c>
      <c r="C276" s="92"/>
      <c r="D276" s="24"/>
      <c r="E276" s="24"/>
      <c r="F276" s="24">
        <v>40655.760000000002</v>
      </c>
      <c r="G276" s="94"/>
      <c r="H276" s="92"/>
    </row>
    <row r="277" spans="1:8">
      <c r="A277" s="23"/>
      <c r="B277" s="138"/>
      <c r="C277" s="136"/>
      <c r="D277" s="24"/>
      <c r="E277" s="24"/>
      <c r="F277" s="24"/>
      <c r="G277" s="137"/>
      <c r="H277" s="136"/>
    </row>
    <row r="278" spans="1:8" ht="30">
      <c r="A278" s="1" t="s">
        <v>115</v>
      </c>
      <c r="B278" s="146" t="s">
        <v>116</v>
      </c>
      <c r="C278" s="147"/>
      <c r="D278" s="2" t="s">
        <v>161</v>
      </c>
      <c r="E278" s="2" t="s">
        <v>157</v>
      </c>
      <c r="F278" s="2" t="s">
        <v>158</v>
      </c>
      <c r="G278" s="146" t="s">
        <v>117</v>
      </c>
      <c r="H278" s="147"/>
    </row>
    <row r="279" spans="1:8">
      <c r="A279" s="3">
        <v>1</v>
      </c>
      <c r="B279" s="148">
        <v>2</v>
      </c>
      <c r="C279" s="149"/>
      <c r="D279" s="3">
        <v>3</v>
      </c>
      <c r="E279" s="3">
        <v>4</v>
      </c>
      <c r="F279" s="3">
        <v>5</v>
      </c>
      <c r="G279" s="148">
        <v>6</v>
      </c>
      <c r="H279" s="149"/>
    </row>
    <row r="280" spans="1:8">
      <c r="A280" s="3"/>
      <c r="B280" s="85"/>
      <c r="C280" s="86"/>
      <c r="D280" s="3"/>
      <c r="E280" s="3"/>
      <c r="F280" s="3"/>
      <c r="G280" s="85"/>
      <c r="H280" s="86"/>
    </row>
    <row r="281" spans="1:8">
      <c r="A281" s="31">
        <v>3236</v>
      </c>
      <c r="B281" s="109" t="s">
        <v>81</v>
      </c>
      <c r="C281" s="86"/>
      <c r="D281" s="3"/>
      <c r="E281" s="3"/>
      <c r="F281" s="32">
        <v>225</v>
      </c>
      <c r="G281" s="85"/>
      <c r="H281" s="86"/>
    </row>
    <row r="282" spans="1:8">
      <c r="A282" s="23">
        <v>3237</v>
      </c>
      <c r="B282" s="151" t="s">
        <v>82</v>
      </c>
      <c r="C282" s="152"/>
      <c r="D282" s="24"/>
      <c r="E282" s="24"/>
      <c r="F282" s="24">
        <v>289163.15999999997</v>
      </c>
      <c r="G282" s="156"/>
      <c r="H282" s="152"/>
    </row>
    <row r="283" spans="1:8">
      <c r="A283" s="23">
        <v>3238</v>
      </c>
      <c r="B283" s="151" t="s">
        <v>83</v>
      </c>
      <c r="C283" s="152"/>
      <c r="D283" s="24"/>
      <c r="E283" s="24"/>
      <c r="F283" s="24">
        <v>11005.83</v>
      </c>
      <c r="G283" s="156"/>
      <c r="H283" s="152"/>
    </row>
    <row r="284" spans="1:8">
      <c r="A284" s="23">
        <v>3239</v>
      </c>
      <c r="B284" s="103" t="s">
        <v>282</v>
      </c>
      <c r="C284" s="92"/>
      <c r="D284" s="24"/>
      <c r="E284" s="24"/>
      <c r="F284" s="24">
        <v>7180.95</v>
      </c>
      <c r="G284" s="94"/>
      <c r="H284" s="92"/>
    </row>
    <row r="285" spans="1:8">
      <c r="A285" s="4">
        <v>329</v>
      </c>
      <c r="B285" s="139" t="s">
        <v>84</v>
      </c>
      <c r="C285" s="142"/>
      <c r="D285" s="5">
        <v>477000</v>
      </c>
      <c r="E285" s="5">
        <v>238500</v>
      </c>
      <c r="F285" s="5">
        <f>F286+F287+F288+F289+F290+F291</f>
        <v>236120.59</v>
      </c>
      <c r="G285" s="141">
        <f>F285/E285*100</f>
        <v>99.002343815513626</v>
      </c>
      <c r="H285" s="140"/>
    </row>
    <row r="286" spans="1:8" s="106" customFormat="1">
      <c r="A286" s="104">
        <v>3291</v>
      </c>
      <c r="B286" s="103" t="s">
        <v>285</v>
      </c>
      <c r="C286" s="107"/>
      <c r="D286" s="105"/>
      <c r="E286" s="105"/>
      <c r="F286" s="105">
        <v>98798.01</v>
      </c>
      <c r="G286" s="108"/>
      <c r="H286" s="107"/>
    </row>
    <row r="287" spans="1:8" s="106" customFormat="1">
      <c r="A287" s="104">
        <v>3292</v>
      </c>
      <c r="B287" s="103" t="s">
        <v>283</v>
      </c>
      <c r="C287" s="107"/>
      <c r="D287" s="105"/>
      <c r="E287" s="105"/>
      <c r="F287" s="105">
        <v>1415.7</v>
      </c>
      <c r="G287" s="108"/>
      <c r="H287" s="107"/>
    </row>
    <row r="288" spans="1:8" s="106" customFormat="1">
      <c r="A288" s="104">
        <v>3293</v>
      </c>
      <c r="B288" s="103" t="s">
        <v>86</v>
      </c>
      <c r="C288" s="107"/>
      <c r="D288" s="105"/>
      <c r="E288" s="105"/>
      <c r="F288" s="105">
        <v>38728.480000000003</v>
      </c>
      <c r="G288" s="108"/>
      <c r="H288" s="107"/>
    </row>
    <row r="289" spans="1:8" s="66" customFormat="1">
      <c r="A289" s="61">
        <v>3294</v>
      </c>
      <c r="B289" s="62" t="s">
        <v>87</v>
      </c>
      <c r="C289" s="63"/>
      <c r="D289" s="64"/>
      <c r="E289" s="64"/>
      <c r="F289" s="64">
        <v>500</v>
      </c>
      <c r="G289" s="65"/>
      <c r="H289" s="63"/>
    </row>
    <row r="290" spans="1:8" s="66" customFormat="1">
      <c r="A290" s="61">
        <v>3295</v>
      </c>
      <c r="B290" s="62" t="s">
        <v>88</v>
      </c>
      <c r="C290" s="63"/>
      <c r="D290" s="64"/>
      <c r="E290" s="64"/>
      <c r="F290" s="64">
        <v>1758.96</v>
      </c>
      <c r="G290" s="65"/>
      <c r="H290" s="63"/>
    </row>
    <row r="291" spans="1:8" s="66" customFormat="1">
      <c r="A291" s="61">
        <v>3299</v>
      </c>
      <c r="B291" s="103" t="s">
        <v>84</v>
      </c>
      <c r="C291" s="63"/>
      <c r="D291" s="64"/>
      <c r="E291" s="64"/>
      <c r="F291" s="64">
        <v>94919.44</v>
      </c>
      <c r="G291" s="65"/>
      <c r="H291" s="63"/>
    </row>
    <row r="292" spans="1:8">
      <c r="A292" s="4">
        <v>34</v>
      </c>
      <c r="B292" s="139" t="s">
        <v>89</v>
      </c>
      <c r="C292" s="142"/>
      <c r="D292" s="5">
        <f>D293</f>
        <v>211000</v>
      </c>
      <c r="E292" s="5">
        <f>E293</f>
        <v>105500</v>
      </c>
      <c r="F292" s="5">
        <f>F293</f>
        <v>3120.06</v>
      </c>
      <c r="G292" s="141">
        <f t="shared" si="25"/>
        <v>2.9574028436018955</v>
      </c>
      <c r="H292" s="142"/>
    </row>
    <row r="293" spans="1:8">
      <c r="A293" s="4">
        <v>343</v>
      </c>
      <c r="B293" s="139" t="s">
        <v>90</v>
      </c>
      <c r="C293" s="140"/>
      <c r="D293" s="5">
        <v>211000</v>
      </c>
      <c r="E293" s="5">
        <v>105500</v>
      </c>
      <c r="F293" s="5">
        <f>F294+F295</f>
        <v>3120.06</v>
      </c>
      <c r="G293" s="141">
        <f t="shared" si="25"/>
        <v>2.9574028436018955</v>
      </c>
      <c r="H293" s="142"/>
    </row>
    <row r="294" spans="1:8">
      <c r="A294" s="21">
        <v>3431</v>
      </c>
      <c r="B294" s="151" t="s">
        <v>91</v>
      </c>
      <c r="C294" s="140"/>
      <c r="D294" s="5"/>
      <c r="E294" s="5"/>
      <c r="F294" s="27">
        <v>3016.1</v>
      </c>
      <c r="G294" s="156"/>
      <c r="H294" s="152"/>
    </row>
    <row r="295" spans="1:8">
      <c r="A295" s="23">
        <v>3434</v>
      </c>
      <c r="B295" s="151" t="s">
        <v>92</v>
      </c>
      <c r="C295" s="152"/>
      <c r="D295" s="24"/>
      <c r="E295" s="24"/>
      <c r="F295" s="24">
        <v>103.96</v>
      </c>
      <c r="G295" s="156"/>
      <c r="H295" s="152"/>
    </row>
    <row r="296" spans="1:8">
      <c r="A296" s="4">
        <v>36</v>
      </c>
      <c r="B296" s="139" t="s">
        <v>122</v>
      </c>
      <c r="C296" s="140"/>
      <c r="D296" s="5">
        <f>D297</f>
        <v>4000</v>
      </c>
      <c r="E296" s="5">
        <f>E297</f>
        <v>2000</v>
      </c>
      <c r="F296" s="5">
        <f>F297</f>
        <v>1574.4</v>
      </c>
      <c r="G296" s="141">
        <f>F296/E296*100</f>
        <v>78.72</v>
      </c>
      <c r="H296" s="142"/>
    </row>
    <row r="297" spans="1:8">
      <c r="A297" s="4">
        <v>363</v>
      </c>
      <c r="B297" s="139" t="s">
        <v>94</v>
      </c>
      <c r="C297" s="142"/>
      <c r="D297" s="5">
        <v>4000</v>
      </c>
      <c r="E297" s="5">
        <v>2000</v>
      </c>
      <c r="F297" s="5">
        <f>F298</f>
        <v>1574.4</v>
      </c>
      <c r="G297" s="141">
        <f>F297/E297*100</f>
        <v>78.72</v>
      </c>
      <c r="H297" s="142"/>
    </row>
    <row r="298" spans="1:8">
      <c r="A298" s="23">
        <v>3631</v>
      </c>
      <c r="B298" s="151" t="s">
        <v>127</v>
      </c>
      <c r="C298" s="152"/>
      <c r="D298" s="24"/>
      <c r="E298" s="24"/>
      <c r="F298" s="24">
        <v>1574.4</v>
      </c>
      <c r="G298" s="156"/>
      <c r="H298" s="152"/>
    </row>
    <row r="299" spans="1:8">
      <c r="A299" s="4">
        <v>38</v>
      </c>
      <c r="B299" s="139" t="s">
        <v>99</v>
      </c>
      <c r="C299" s="140"/>
      <c r="D299" s="5">
        <f>D300</f>
        <v>205000</v>
      </c>
      <c r="E299" s="5">
        <f>E300</f>
        <v>102500</v>
      </c>
      <c r="F299" s="5">
        <f>F300</f>
        <v>78193.75</v>
      </c>
      <c r="G299" s="141">
        <f>F299/E299*100</f>
        <v>76.286585365853654</v>
      </c>
      <c r="H299" s="142"/>
    </row>
    <row r="300" spans="1:8">
      <c r="A300" s="4">
        <v>386</v>
      </c>
      <c r="B300" s="139" t="s">
        <v>217</v>
      </c>
      <c r="C300" s="142"/>
      <c r="D300" s="5">
        <v>205000</v>
      </c>
      <c r="E300" s="5">
        <v>102500</v>
      </c>
      <c r="F300" s="5">
        <f>F301</f>
        <v>78193.75</v>
      </c>
      <c r="G300" s="141">
        <f>F300/E300*100</f>
        <v>76.286585365853654</v>
      </c>
      <c r="H300" s="142"/>
    </row>
    <row r="301" spans="1:8">
      <c r="A301" s="23">
        <v>3861</v>
      </c>
      <c r="B301" s="154" t="s">
        <v>221</v>
      </c>
      <c r="C301" s="152"/>
      <c r="D301" s="24"/>
      <c r="E301" s="24"/>
      <c r="F301" s="24">
        <v>78193.75</v>
      </c>
      <c r="G301" s="156"/>
      <c r="H301" s="152"/>
    </row>
    <row r="302" spans="1:8" ht="16.5" customHeight="1">
      <c r="A302" s="23"/>
      <c r="B302" s="59"/>
      <c r="C302" s="56"/>
      <c r="D302" s="24"/>
      <c r="E302" s="24"/>
      <c r="F302" s="24"/>
      <c r="G302" s="60"/>
      <c r="H302" s="56"/>
    </row>
    <row r="303" spans="1:8">
      <c r="A303" s="4">
        <v>4</v>
      </c>
      <c r="B303" s="139" t="s">
        <v>7</v>
      </c>
      <c r="C303" s="142"/>
      <c r="D303" s="5">
        <f t="shared" ref="D303:F303" si="26">D304</f>
        <v>37000</v>
      </c>
      <c r="E303" s="5">
        <f t="shared" si="26"/>
        <v>18500</v>
      </c>
      <c r="F303" s="5">
        <f t="shared" si="26"/>
        <v>5267.04</v>
      </c>
      <c r="G303" s="141">
        <f t="shared" ref="G303:G305" si="27">F303/E303*100</f>
        <v>28.470486486486486</v>
      </c>
      <c r="H303" s="140"/>
    </row>
    <row r="304" spans="1:8">
      <c r="A304" s="4">
        <v>42</v>
      </c>
      <c r="B304" s="139" t="s">
        <v>119</v>
      </c>
      <c r="C304" s="142"/>
      <c r="D304" s="5">
        <f>D305</f>
        <v>37000</v>
      </c>
      <c r="E304" s="5">
        <f>E305</f>
        <v>18500</v>
      </c>
      <c r="F304" s="5">
        <f>F305</f>
        <v>5267.04</v>
      </c>
      <c r="G304" s="141">
        <f t="shared" si="27"/>
        <v>28.470486486486486</v>
      </c>
      <c r="H304" s="140"/>
    </row>
    <row r="305" spans="1:8">
      <c r="A305" s="4">
        <v>422</v>
      </c>
      <c r="B305" s="139" t="s">
        <v>105</v>
      </c>
      <c r="C305" s="140"/>
      <c r="D305" s="5">
        <v>37000</v>
      </c>
      <c r="E305" s="5">
        <v>18500</v>
      </c>
      <c r="F305" s="5">
        <f>F306</f>
        <v>5267.04</v>
      </c>
      <c r="G305" s="141">
        <f t="shared" si="27"/>
        <v>28.470486486486486</v>
      </c>
      <c r="H305" s="140"/>
    </row>
    <row r="306" spans="1:8">
      <c r="A306" s="23">
        <v>4221</v>
      </c>
      <c r="B306" s="155" t="s">
        <v>106</v>
      </c>
      <c r="C306" s="152"/>
      <c r="D306" s="24"/>
      <c r="E306" s="24"/>
      <c r="F306" s="24">
        <v>5267.04</v>
      </c>
      <c r="G306" s="141"/>
      <c r="H306" s="140"/>
    </row>
    <row r="307" spans="1:8">
      <c r="A307" s="23"/>
      <c r="B307" s="90"/>
      <c r="C307" s="92"/>
      <c r="D307" s="24"/>
      <c r="E307" s="24"/>
      <c r="F307" s="24"/>
      <c r="G307" s="89"/>
      <c r="H307" s="88"/>
    </row>
    <row r="308" spans="1:8" ht="30">
      <c r="A308" s="1" t="s">
        <v>115</v>
      </c>
      <c r="B308" s="146" t="s">
        <v>116</v>
      </c>
      <c r="C308" s="147"/>
      <c r="D308" s="2" t="s">
        <v>161</v>
      </c>
      <c r="E308" s="2" t="s">
        <v>157</v>
      </c>
      <c r="F308" s="2" t="s">
        <v>158</v>
      </c>
      <c r="G308" s="146" t="s">
        <v>117</v>
      </c>
      <c r="H308" s="147"/>
    </row>
    <row r="309" spans="1:8">
      <c r="A309" s="3">
        <v>1</v>
      </c>
      <c r="B309" s="148">
        <v>2</v>
      </c>
      <c r="C309" s="149"/>
      <c r="D309" s="3">
        <v>3</v>
      </c>
      <c r="E309" s="3">
        <v>4</v>
      </c>
      <c r="F309" s="3">
        <v>5</v>
      </c>
      <c r="G309" s="148">
        <v>6</v>
      </c>
      <c r="H309" s="149"/>
    </row>
    <row r="310" spans="1:8">
      <c r="A310" s="3"/>
      <c r="B310" s="85"/>
      <c r="C310" s="86"/>
      <c r="D310" s="3"/>
      <c r="E310" s="3"/>
      <c r="F310" s="3"/>
      <c r="G310" s="85"/>
      <c r="H310" s="86"/>
    </row>
    <row r="311" spans="1:8">
      <c r="A311" s="4"/>
      <c r="B311" s="139" t="s">
        <v>222</v>
      </c>
      <c r="C311" s="140"/>
      <c r="D311" s="5">
        <f>D312</f>
        <v>768000</v>
      </c>
      <c r="E311" s="5">
        <f>E312</f>
        <v>384000</v>
      </c>
      <c r="F311" s="5">
        <f>F312</f>
        <v>229136.49</v>
      </c>
      <c r="G311" s="141">
        <f>F311/E311*100</f>
        <v>59.670960937499999</v>
      </c>
      <c r="H311" s="140"/>
    </row>
    <row r="312" spans="1:8">
      <c r="A312" s="4"/>
      <c r="B312" s="139" t="s">
        <v>224</v>
      </c>
      <c r="C312" s="140"/>
      <c r="D312" s="5">
        <f>D313+D358</f>
        <v>768000</v>
      </c>
      <c r="E312" s="5">
        <f>E313+E358</f>
        <v>384000</v>
      </c>
      <c r="F312" s="5">
        <f>F313+F358</f>
        <v>229136.49</v>
      </c>
      <c r="G312" s="141">
        <f t="shared" ref="G312:G313" si="28">F312/E312*100</f>
        <v>59.670960937499999</v>
      </c>
      <c r="H312" s="140"/>
    </row>
    <row r="313" spans="1:8">
      <c r="A313" s="4"/>
      <c r="B313" s="139" t="s">
        <v>225</v>
      </c>
      <c r="C313" s="142"/>
      <c r="D313" s="5">
        <f>D314+D329+D335+D347</f>
        <v>699000</v>
      </c>
      <c r="E313" s="5">
        <f>E314+E329+E335+E347</f>
        <v>349500</v>
      </c>
      <c r="F313" s="5">
        <f>F314+F329+F335+F347</f>
        <v>190508.99</v>
      </c>
      <c r="G313" s="141">
        <f t="shared" si="28"/>
        <v>54.509010014306149</v>
      </c>
      <c r="H313" s="140"/>
    </row>
    <row r="314" spans="1:8">
      <c r="A314" s="4"/>
      <c r="B314" s="139" t="s">
        <v>226</v>
      </c>
      <c r="C314" s="142"/>
      <c r="D314" s="5">
        <f>D315+D324</f>
        <v>187000</v>
      </c>
      <c r="E314" s="5">
        <f>E315+E324</f>
        <v>93500</v>
      </c>
      <c r="F314" s="5">
        <f>F315+F324</f>
        <v>40470.910000000003</v>
      </c>
      <c r="G314" s="141">
        <f t="shared" ref="G314:G317" si="29">F314/E314*100</f>
        <v>43.284395721925137</v>
      </c>
      <c r="H314" s="140"/>
    </row>
    <row r="315" spans="1:8">
      <c r="A315" s="4">
        <v>3</v>
      </c>
      <c r="B315" s="139" t="s">
        <v>6</v>
      </c>
      <c r="C315" s="142"/>
      <c r="D315" s="5">
        <f t="shared" ref="D315:F315" si="30">D316</f>
        <v>147000</v>
      </c>
      <c r="E315" s="5">
        <f t="shared" si="30"/>
        <v>73500</v>
      </c>
      <c r="F315" s="5">
        <f t="shared" si="30"/>
        <v>34828.410000000003</v>
      </c>
      <c r="G315" s="141">
        <f t="shared" si="29"/>
        <v>47.385591836734697</v>
      </c>
      <c r="H315" s="140"/>
    </row>
    <row r="316" spans="1:8">
      <c r="A316" s="4">
        <v>32</v>
      </c>
      <c r="B316" s="139" t="s">
        <v>67</v>
      </c>
      <c r="C316" s="140"/>
      <c r="D316" s="5">
        <f>D317+D320</f>
        <v>147000</v>
      </c>
      <c r="E316" s="5">
        <f>E317+E320</f>
        <v>73500</v>
      </c>
      <c r="F316" s="5">
        <f>F317+F320</f>
        <v>34828.410000000003</v>
      </c>
      <c r="G316" s="141">
        <f t="shared" si="29"/>
        <v>47.385591836734697</v>
      </c>
      <c r="H316" s="140"/>
    </row>
    <row r="317" spans="1:8">
      <c r="A317" s="4">
        <v>322</v>
      </c>
      <c r="B317" s="139" t="s">
        <v>72</v>
      </c>
      <c r="C317" s="140"/>
      <c r="D317" s="5">
        <v>19000</v>
      </c>
      <c r="E317" s="5">
        <v>9500</v>
      </c>
      <c r="F317" s="5">
        <f>F318+F319</f>
        <v>5368.62</v>
      </c>
      <c r="G317" s="141">
        <f t="shared" si="29"/>
        <v>56.511789473684203</v>
      </c>
      <c r="H317" s="140"/>
    </row>
    <row r="318" spans="1:8">
      <c r="A318" s="23">
        <v>3223</v>
      </c>
      <c r="B318" s="151" t="s">
        <v>74</v>
      </c>
      <c r="C318" s="152"/>
      <c r="D318" s="24"/>
      <c r="E318" s="24"/>
      <c r="F318" s="24">
        <v>4221.62</v>
      </c>
      <c r="G318" s="141"/>
      <c r="H318" s="140"/>
    </row>
    <row r="319" spans="1:8">
      <c r="A319" s="23">
        <v>3224</v>
      </c>
      <c r="B319" s="151" t="s">
        <v>120</v>
      </c>
      <c r="C319" s="152"/>
      <c r="D319" s="24"/>
      <c r="E319" s="24"/>
      <c r="F319" s="24">
        <v>1147</v>
      </c>
      <c r="G319" s="141"/>
      <c r="H319" s="140"/>
    </row>
    <row r="320" spans="1:8">
      <c r="A320" s="4">
        <v>323</v>
      </c>
      <c r="B320" s="139" t="s">
        <v>77</v>
      </c>
      <c r="C320" s="140"/>
      <c r="D320" s="5">
        <v>128000</v>
      </c>
      <c r="E320" s="5">
        <v>64000</v>
      </c>
      <c r="F320" s="5">
        <f>F322+F321</f>
        <v>29459.79</v>
      </c>
      <c r="G320" s="141">
        <f t="shared" ref="G320" si="31">F320/E320*100</f>
        <v>46.030921875000004</v>
      </c>
      <c r="H320" s="140"/>
    </row>
    <row r="321" spans="1:8">
      <c r="A321" s="6">
        <v>3232</v>
      </c>
      <c r="B321" s="150" t="s">
        <v>79</v>
      </c>
      <c r="C321" s="140"/>
      <c r="D321" s="5"/>
      <c r="E321" s="5"/>
      <c r="F321" s="27">
        <v>18972.29</v>
      </c>
      <c r="G321" s="141"/>
      <c r="H321" s="140"/>
    </row>
    <row r="322" spans="1:8">
      <c r="A322" s="6">
        <v>3234</v>
      </c>
      <c r="B322" s="150" t="s">
        <v>80</v>
      </c>
      <c r="C322" s="140"/>
      <c r="D322" s="5"/>
      <c r="E322" s="5"/>
      <c r="F322" s="27">
        <v>10487.5</v>
      </c>
      <c r="G322" s="141"/>
      <c r="H322" s="140"/>
    </row>
    <row r="323" spans="1:8">
      <c r="A323" s="6"/>
      <c r="B323" s="93"/>
      <c r="C323" s="88"/>
      <c r="D323" s="5"/>
      <c r="E323" s="5"/>
      <c r="F323" s="27"/>
      <c r="G323" s="89"/>
      <c r="H323" s="88"/>
    </row>
    <row r="324" spans="1:8" s="19" customFormat="1">
      <c r="A324" s="4">
        <v>4</v>
      </c>
      <c r="B324" s="87" t="s">
        <v>7</v>
      </c>
      <c r="C324" s="91"/>
      <c r="D324" s="5">
        <f t="shared" ref="D324:F325" si="32">D325</f>
        <v>40000</v>
      </c>
      <c r="E324" s="5">
        <f t="shared" si="32"/>
        <v>20000</v>
      </c>
      <c r="F324" s="5">
        <f t="shared" si="32"/>
        <v>5642.5</v>
      </c>
      <c r="G324" s="89"/>
      <c r="H324" s="91">
        <f>F324/E324*100</f>
        <v>28.212500000000002</v>
      </c>
    </row>
    <row r="325" spans="1:8" s="19" customFormat="1">
      <c r="A325" s="4">
        <v>42</v>
      </c>
      <c r="B325" s="87" t="s">
        <v>119</v>
      </c>
      <c r="C325" s="91"/>
      <c r="D325" s="5">
        <f t="shared" si="32"/>
        <v>40000</v>
      </c>
      <c r="E325" s="5">
        <f t="shared" si="32"/>
        <v>20000</v>
      </c>
      <c r="F325" s="5">
        <f t="shared" si="32"/>
        <v>5642.5</v>
      </c>
      <c r="G325" s="89"/>
      <c r="H325" s="91">
        <f t="shared" ref="H325:H326" si="33">F325/E325*100</f>
        <v>28.212500000000002</v>
      </c>
    </row>
    <row r="326" spans="1:8" s="19" customFormat="1">
      <c r="A326" s="4">
        <v>422</v>
      </c>
      <c r="B326" s="87" t="s">
        <v>105</v>
      </c>
      <c r="C326" s="91"/>
      <c r="D326" s="5">
        <v>40000</v>
      </c>
      <c r="E326" s="5">
        <v>20000</v>
      </c>
      <c r="F326" s="5">
        <f>F327</f>
        <v>5642.5</v>
      </c>
      <c r="G326" s="89"/>
      <c r="H326" s="91">
        <f t="shared" si="33"/>
        <v>28.212500000000002</v>
      </c>
    </row>
    <row r="327" spans="1:8">
      <c r="A327" s="6">
        <v>4227</v>
      </c>
      <c r="B327" s="93" t="s">
        <v>107</v>
      </c>
      <c r="C327" s="88"/>
      <c r="D327" s="5"/>
      <c r="E327" s="5"/>
      <c r="F327" s="27">
        <v>5642.5</v>
      </c>
      <c r="G327" s="89"/>
      <c r="H327" s="88"/>
    </row>
    <row r="328" spans="1:8">
      <c r="A328" s="6"/>
      <c r="B328" s="93"/>
      <c r="C328" s="88"/>
      <c r="D328" s="5"/>
      <c r="E328" s="5"/>
      <c r="F328" s="27"/>
      <c r="G328" s="89"/>
      <c r="H328" s="88"/>
    </row>
    <row r="329" spans="1:8">
      <c r="A329" s="4"/>
      <c r="B329" s="139" t="s">
        <v>227</v>
      </c>
      <c r="C329" s="140"/>
      <c r="D329" s="5">
        <f t="shared" ref="D329:F331" si="34">D330</f>
        <v>200000</v>
      </c>
      <c r="E329" s="5">
        <f t="shared" si="34"/>
        <v>100000</v>
      </c>
      <c r="F329" s="5">
        <f t="shared" si="34"/>
        <v>36365.57</v>
      </c>
      <c r="G329" s="141">
        <f t="shared" ref="G329:G332" si="35">F329/E329*100</f>
        <v>36.365569999999998</v>
      </c>
      <c r="H329" s="140"/>
    </row>
    <row r="330" spans="1:8">
      <c r="A330" s="4">
        <v>3</v>
      </c>
      <c r="B330" s="139" t="s">
        <v>6</v>
      </c>
      <c r="C330" s="142"/>
      <c r="D330" s="5">
        <f t="shared" si="34"/>
        <v>200000</v>
      </c>
      <c r="E330" s="5">
        <f t="shared" si="34"/>
        <v>100000</v>
      </c>
      <c r="F330" s="5">
        <f t="shared" si="34"/>
        <v>36365.57</v>
      </c>
      <c r="G330" s="141">
        <f t="shared" si="35"/>
        <v>36.365569999999998</v>
      </c>
      <c r="H330" s="140"/>
    </row>
    <row r="331" spans="1:8">
      <c r="A331" s="4">
        <v>32</v>
      </c>
      <c r="B331" s="139" t="s">
        <v>67</v>
      </c>
      <c r="C331" s="142"/>
      <c r="D331" s="5">
        <f t="shared" si="34"/>
        <v>200000</v>
      </c>
      <c r="E331" s="5">
        <f t="shared" si="34"/>
        <v>100000</v>
      </c>
      <c r="F331" s="5">
        <f t="shared" si="34"/>
        <v>36365.57</v>
      </c>
      <c r="G331" s="141">
        <f t="shared" si="35"/>
        <v>36.365569999999998</v>
      </c>
      <c r="H331" s="140"/>
    </row>
    <row r="332" spans="1:8">
      <c r="A332" s="4">
        <v>323</v>
      </c>
      <c r="B332" s="139" t="s">
        <v>77</v>
      </c>
      <c r="C332" s="140"/>
      <c r="D332" s="5">
        <v>200000</v>
      </c>
      <c r="E332" s="5">
        <v>100000</v>
      </c>
      <c r="F332" s="5">
        <f>F333</f>
        <v>36365.57</v>
      </c>
      <c r="G332" s="141">
        <f t="shared" si="35"/>
        <v>36.365569999999998</v>
      </c>
      <c r="H332" s="140"/>
    </row>
    <row r="333" spans="1:8">
      <c r="A333" s="21">
        <v>3232</v>
      </c>
      <c r="B333" s="154" t="s">
        <v>79</v>
      </c>
      <c r="C333" s="140"/>
      <c r="D333" s="22"/>
      <c r="E333" s="22"/>
      <c r="F333" s="22">
        <v>36365.57</v>
      </c>
      <c r="G333" s="141"/>
      <c r="H333" s="140"/>
    </row>
    <row r="334" spans="1:8">
      <c r="A334" s="21"/>
      <c r="B334" s="50"/>
      <c r="C334" s="48"/>
      <c r="D334" s="22"/>
      <c r="E334" s="22"/>
      <c r="F334" s="22"/>
      <c r="G334" s="49"/>
      <c r="H334" s="48"/>
    </row>
    <row r="335" spans="1:8">
      <c r="A335" s="4"/>
      <c r="B335" s="139" t="s">
        <v>228</v>
      </c>
      <c r="C335" s="140"/>
      <c r="D335" s="5">
        <f t="shared" ref="D335:F336" si="36">D336</f>
        <v>120000</v>
      </c>
      <c r="E335" s="5">
        <f t="shared" si="36"/>
        <v>60000</v>
      </c>
      <c r="F335" s="5">
        <f t="shared" si="36"/>
        <v>35429.910000000003</v>
      </c>
      <c r="G335" s="141">
        <f>F335/E335*100</f>
        <v>59.049850000000006</v>
      </c>
      <c r="H335" s="140"/>
    </row>
    <row r="336" spans="1:8">
      <c r="A336" s="4">
        <v>3</v>
      </c>
      <c r="B336" s="139" t="s">
        <v>6</v>
      </c>
      <c r="C336" s="140"/>
      <c r="D336" s="5">
        <f t="shared" si="36"/>
        <v>120000</v>
      </c>
      <c r="E336" s="5">
        <f t="shared" si="36"/>
        <v>60000</v>
      </c>
      <c r="F336" s="5">
        <f t="shared" si="36"/>
        <v>35429.910000000003</v>
      </c>
      <c r="G336" s="141">
        <f t="shared" ref="G336:G342" si="37">F336/E336*100</f>
        <v>59.049850000000006</v>
      </c>
      <c r="H336" s="140"/>
    </row>
    <row r="337" spans="1:8">
      <c r="A337" s="4">
        <v>32</v>
      </c>
      <c r="B337" s="139" t="s">
        <v>67</v>
      </c>
      <c r="C337" s="142"/>
      <c r="D337" s="5">
        <f>D342+D344</f>
        <v>120000</v>
      </c>
      <c r="E337" s="5">
        <f>E342+E344</f>
        <v>60000</v>
      </c>
      <c r="F337" s="5">
        <f>F342+F344</f>
        <v>35429.910000000003</v>
      </c>
      <c r="G337" s="141">
        <f t="shared" si="37"/>
        <v>59.049850000000006</v>
      </c>
      <c r="H337" s="140"/>
    </row>
    <row r="338" spans="1:8">
      <c r="A338" s="4"/>
      <c r="B338" s="96"/>
      <c r="C338" s="101"/>
      <c r="D338" s="5"/>
      <c r="E338" s="5"/>
      <c r="F338" s="5"/>
      <c r="G338" s="98"/>
      <c r="H338" s="97"/>
    </row>
    <row r="339" spans="1:8" ht="30">
      <c r="A339" s="1" t="s">
        <v>115</v>
      </c>
      <c r="B339" s="146" t="s">
        <v>116</v>
      </c>
      <c r="C339" s="147"/>
      <c r="D339" s="2" t="s">
        <v>161</v>
      </c>
      <c r="E339" s="2" t="s">
        <v>157</v>
      </c>
      <c r="F339" s="2" t="s">
        <v>158</v>
      </c>
      <c r="G339" s="146" t="s">
        <v>117</v>
      </c>
      <c r="H339" s="147"/>
    </row>
    <row r="340" spans="1:8">
      <c r="A340" s="3">
        <v>1</v>
      </c>
      <c r="B340" s="148">
        <v>2</v>
      </c>
      <c r="C340" s="149"/>
      <c r="D340" s="3">
        <v>3</v>
      </c>
      <c r="E340" s="3">
        <v>4</v>
      </c>
      <c r="F340" s="3">
        <v>5</v>
      </c>
      <c r="G340" s="148">
        <v>6</v>
      </c>
      <c r="H340" s="149"/>
    </row>
    <row r="341" spans="1:8">
      <c r="A341" s="3"/>
      <c r="B341" s="99"/>
      <c r="C341" s="100"/>
      <c r="D341" s="3"/>
      <c r="E341" s="3"/>
      <c r="F341" s="3"/>
      <c r="G341" s="99"/>
      <c r="H341" s="100"/>
    </row>
    <row r="342" spans="1:8">
      <c r="A342" s="4">
        <v>322</v>
      </c>
      <c r="B342" s="139" t="s">
        <v>72</v>
      </c>
      <c r="C342" s="142"/>
      <c r="D342" s="5">
        <v>70000</v>
      </c>
      <c r="E342" s="5">
        <v>35000</v>
      </c>
      <c r="F342" s="5">
        <f>F343</f>
        <v>27154.91</v>
      </c>
      <c r="G342" s="141">
        <f t="shared" si="37"/>
        <v>77.585457142857138</v>
      </c>
      <c r="H342" s="140"/>
    </row>
    <row r="343" spans="1:8">
      <c r="A343" s="23">
        <v>3223</v>
      </c>
      <c r="B343" s="151" t="s">
        <v>74</v>
      </c>
      <c r="C343" s="152"/>
      <c r="D343" s="24"/>
      <c r="E343" s="24"/>
      <c r="F343" s="24">
        <v>27154.91</v>
      </c>
      <c r="G343" s="141"/>
      <c r="H343" s="140"/>
    </row>
    <row r="344" spans="1:8">
      <c r="A344" s="4">
        <v>323</v>
      </c>
      <c r="B344" s="139" t="s">
        <v>77</v>
      </c>
      <c r="C344" s="140"/>
      <c r="D344" s="5">
        <v>50000</v>
      </c>
      <c r="E344" s="5">
        <v>25000</v>
      </c>
      <c r="F344" s="5">
        <f>F345</f>
        <v>8275</v>
      </c>
      <c r="G344" s="141">
        <f t="shared" ref="G344" si="38">F344/E344*100</f>
        <v>33.1</v>
      </c>
      <c r="H344" s="140"/>
    </row>
    <row r="345" spans="1:8">
      <c r="A345" s="6">
        <v>3232</v>
      </c>
      <c r="B345" s="150" t="s">
        <v>79</v>
      </c>
      <c r="C345" s="140"/>
      <c r="D345" s="7"/>
      <c r="E345" s="7"/>
      <c r="F345" s="7">
        <v>8275</v>
      </c>
      <c r="G345" s="141"/>
      <c r="H345" s="140"/>
    </row>
    <row r="346" spans="1:8">
      <c r="A346" s="6"/>
      <c r="B346" s="81"/>
      <c r="C346" s="79"/>
      <c r="D346" s="7"/>
      <c r="E346" s="7"/>
      <c r="F346" s="7"/>
      <c r="G346" s="78"/>
      <c r="H346" s="79"/>
    </row>
    <row r="347" spans="1:8">
      <c r="A347" s="4"/>
      <c r="B347" s="139" t="s">
        <v>229</v>
      </c>
      <c r="C347" s="140"/>
      <c r="D347" s="5">
        <f t="shared" ref="D347:F347" si="39">D348</f>
        <v>192000</v>
      </c>
      <c r="E347" s="5">
        <f t="shared" si="39"/>
        <v>96000</v>
      </c>
      <c r="F347" s="5">
        <f t="shared" si="39"/>
        <v>78242.599999999991</v>
      </c>
      <c r="G347" s="141">
        <f>F347/E347*100</f>
        <v>81.502708333333331</v>
      </c>
      <c r="H347" s="140"/>
    </row>
    <row r="348" spans="1:8">
      <c r="A348" s="4">
        <v>3</v>
      </c>
      <c r="B348" s="139" t="s">
        <v>6</v>
      </c>
      <c r="C348" s="140"/>
      <c r="D348" s="5">
        <f>D349+D354</f>
        <v>192000</v>
      </c>
      <c r="E348" s="5">
        <f>E349+E354</f>
        <v>96000</v>
      </c>
      <c r="F348" s="5">
        <f>F349+F354</f>
        <v>78242.599999999991</v>
      </c>
      <c r="G348" s="141">
        <f t="shared" ref="G348:G349" si="40">F348/E348*100</f>
        <v>81.502708333333331</v>
      </c>
      <c r="H348" s="140"/>
    </row>
    <row r="349" spans="1:8">
      <c r="A349" s="4">
        <v>32</v>
      </c>
      <c r="B349" s="139" t="s">
        <v>67</v>
      </c>
      <c r="C349" s="142"/>
      <c r="D349" s="5">
        <f>D350</f>
        <v>160000</v>
      </c>
      <c r="E349" s="5">
        <f>E350</f>
        <v>80000</v>
      </c>
      <c r="F349" s="5">
        <f>F350</f>
        <v>65657.2</v>
      </c>
      <c r="G349" s="141">
        <f t="shared" si="40"/>
        <v>82.0715</v>
      </c>
      <c r="H349" s="140"/>
    </row>
    <row r="350" spans="1:8">
      <c r="A350" s="4">
        <v>323</v>
      </c>
      <c r="B350" s="139" t="s">
        <v>77</v>
      </c>
      <c r="C350" s="140"/>
      <c r="D350" s="5">
        <v>160000</v>
      </c>
      <c r="E350" s="5">
        <v>80000</v>
      </c>
      <c r="F350" s="5">
        <f>F351+F352</f>
        <v>65657.2</v>
      </c>
      <c r="G350" s="141">
        <f t="shared" ref="G350" si="41">F350/E350*100</f>
        <v>82.0715</v>
      </c>
      <c r="H350" s="140"/>
    </row>
    <row r="351" spans="1:8">
      <c r="A351" s="6">
        <v>3234</v>
      </c>
      <c r="B351" s="150" t="s">
        <v>80</v>
      </c>
      <c r="C351" s="140"/>
      <c r="D351" s="7"/>
      <c r="E351" s="7"/>
      <c r="F351" s="7">
        <v>64969.7</v>
      </c>
      <c r="G351" s="141"/>
      <c r="H351" s="140"/>
    </row>
    <row r="352" spans="1:8">
      <c r="A352" s="6">
        <v>3236</v>
      </c>
      <c r="B352" s="81" t="s">
        <v>81</v>
      </c>
      <c r="C352" s="79"/>
      <c r="D352" s="7"/>
      <c r="E352" s="7"/>
      <c r="F352" s="7">
        <v>687.5</v>
      </c>
      <c r="G352" s="78"/>
      <c r="H352" s="79"/>
    </row>
    <row r="353" spans="1:8">
      <c r="A353" s="3"/>
      <c r="B353" s="85"/>
      <c r="C353" s="86"/>
      <c r="D353" s="3"/>
      <c r="E353" s="3"/>
      <c r="F353" s="3"/>
      <c r="G353" s="85"/>
      <c r="H353" s="86"/>
    </row>
    <row r="354" spans="1:8">
      <c r="A354" s="4">
        <v>36</v>
      </c>
      <c r="B354" s="139" t="s">
        <v>122</v>
      </c>
      <c r="C354" s="140"/>
      <c r="D354" s="5">
        <f>D355</f>
        <v>32000</v>
      </c>
      <c r="E354" s="5">
        <f>E355</f>
        <v>16000</v>
      </c>
      <c r="F354" s="5">
        <f>F355</f>
        <v>12585.4</v>
      </c>
      <c r="G354" s="141">
        <f>F354/E354*100</f>
        <v>78.658749999999998</v>
      </c>
      <c r="H354" s="142"/>
    </row>
    <row r="355" spans="1:8">
      <c r="A355" s="4">
        <v>363</v>
      </c>
      <c r="B355" s="139" t="s">
        <v>94</v>
      </c>
      <c r="C355" s="142"/>
      <c r="D355" s="5">
        <v>32000</v>
      </c>
      <c r="E355" s="5">
        <v>16000</v>
      </c>
      <c r="F355" s="5">
        <f>F356</f>
        <v>12585.4</v>
      </c>
      <c r="G355" s="141">
        <f>F355/E355*100</f>
        <v>78.658749999999998</v>
      </c>
      <c r="H355" s="142"/>
    </row>
    <row r="356" spans="1:8">
      <c r="A356" s="23">
        <v>3631</v>
      </c>
      <c r="B356" s="151" t="s">
        <v>127</v>
      </c>
      <c r="C356" s="152"/>
      <c r="D356" s="24"/>
      <c r="E356" s="24"/>
      <c r="F356" s="24">
        <v>12585.4</v>
      </c>
      <c r="G356" s="156"/>
      <c r="H356" s="152"/>
    </row>
    <row r="357" spans="1:8">
      <c r="A357" s="6"/>
      <c r="B357" s="150"/>
      <c r="C357" s="140"/>
      <c r="D357" s="7"/>
      <c r="E357" s="7"/>
      <c r="F357" s="7"/>
      <c r="G357" s="141"/>
      <c r="H357" s="140"/>
    </row>
    <row r="358" spans="1:8" ht="30.75" customHeight="1">
      <c r="A358" s="4"/>
      <c r="B358" s="168" t="s">
        <v>230</v>
      </c>
      <c r="C358" s="169"/>
      <c r="D358" s="5">
        <f>D359+D365</f>
        <v>69000</v>
      </c>
      <c r="E358" s="5">
        <f>E359+E365</f>
        <v>34500</v>
      </c>
      <c r="F358" s="5">
        <f>F359+F365</f>
        <v>38627.5</v>
      </c>
      <c r="G358" s="141">
        <f t="shared" ref="G358:G362" si="42">F358/E358*100</f>
        <v>111.96376811594202</v>
      </c>
      <c r="H358" s="140"/>
    </row>
    <row r="359" spans="1:8">
      <c r="A359" s="4"/>
      <c r="B359" s="139" t="s">
        <v>231</v>
      </c>
      <c r="C359" s="142"/>
      <c r="D359" s="5">
        <f>D360</f>
        <v>44000</v>
      </c>
      <c r="E359" s="5">
        <f>E360</f>
        <v>22000</v>
      </c>
      <c r="F359" s="5">
        <f>F360</f>
        <v>17077.5</v>
      </c>
      <c r="G359" s="141">
        <f t="shared" si="42"/>
        <v>77.625</v>
      </c>
      <c r="H359" s="140"/>
    </row>
    <row r="360" spans="1:8">
      <c r="A360" s="4">
        <v>3</v>
      </c>
      <c r="B360" s="139" t="s">
        <v>6</v>
      </c>
      <c r="C360" s="140"/>
      <c r="D360" s="5">
        <f t="shared" ref="D360:F360" si="43">D361</f>
        <v>44000</v>
      </c>
      <c r="E360" s="5">
        <f t="shared" si="43"/>
        <v>22000</v>
      </c>
      <c r="F360" s="5">
        <f t="shared" si="43"/>
        <v>17077.5</v>
      </c>
      <c r="G360" s="141">
        <f t="shared" si="42"/>
        <v>77.625</v>
      </c>
      <c r="H360" s="140"/>
    </row>
    <row r="361" spans="1:8">
      <c r="A361" s="4">
        <v>32</v>
      </c>
      <c r="B361" s="139" t="s">
        <v>67</v>
      </c>
      <c r="C361" s="142"/>
      <c r="D361" s="5">
        <f>D362</f>
        <v>44000</v>
      </c>
      <c r="E361" s="5">
        <f>E362</f>
        <v>22000</v>
      </c>
      <c r="F361" s="5">
        <f>F362</f>
        <v>17077.5</v>
      </c>
      <c r="G361" s="141">
        <f t="shared" si="42"/>
        <v>77.625</v>
      </c>
      <c r="H361" s="140"/>
    </row>
    <row r="362" spans="1:8">
      <c r="A362" s="4">
        <v>323</v>
      </c>
      <c r="B362" s="139" t="s">
        <v>77</v>
      </c>
      <c r="C362" s="140"/>
      <c r="D362" s="5">
        <v>44000</v>
      </c>
      <c r="E362" s="5">
        <v>22000</v>
      </c>
      <c r="F362" s="5">
        <f>F363</f>
        <v>17077.5</v>
      </c>
      <c r="G362" s="141">
        <f t="shared" si="42"/>
        <v>77.625</v>
      </c>
      <c r="H362" s="140"/>
    </row>
    <row r="363" spans="1:8">
      <c r="A363" s="6">
        <v>3234</v>
      </c>
      <c r="B363" s="150" t="s">
        <v>80</v>
      </c>
      <c r="C363" s="140"/>
      <c r="D363" s="7"/>
      <c r="E363" s="7"/>
      <c r="F363" s="7">
        <v>17077.5</v>
      </c>
      <c r="G363" s="141"/>
      <c r="H363" s="140"/>
    </row>
    <row r="364" spans="1:8">
      <c r="A364" s="21"/>
      <c r="B364" s="51"/>
      <c r="C364" s="48"/>
      <c r="D364" s="5"/>
      <c r="E364" s="5"/>
      <c r="F364" s="28"/>
      <c r="G364" s="49"/>
      <c r="H364" s="48"/>
    </row>
    <row r="365" spans="1:8" s="19" customFormat="1">
      <c r="A365" s="4"/>
      <c r="B365" s="76" t="s">
        <v>232</v>
      </c>
      <c r="C365" s="77"/>
      <c r="D365" s="5">
        <f t="shared" ref="D365:E367" si="44">D366</f>
        <v>25000</v>
      </c>
      <c r="E365" s="5">
        <f t="shared" si="44"/>
        <v>12500</v>
      </c>
      <c r="F365" s="5">
        <f>F366</f>
        <v>21550</v>
      </c>
      <c r="G365" s="78"/>
      <c r="H365" s="77">
        <f>F365/E365*100</f>
        <v>172.4</v>
      </c>
    </row>
    <row r="366" spans="1:8" s="19" customFormat="1">
      <c r="A366" s="4">
        <v>3</v>
      </c>
      <c r="B366" s="76" t="s">
        <v>6</v>
      </c>
      <c r="C366" s="77"/>
      <c r="D366" s="5">
        <f t="shared" si="44"/>
        <v>25000</v>
      </c>
      <c r="E366" s="5">
        <f t="shared" si="44"/>
        <v>12500</v>
      </c>
      <c r="F366" s="5">
        <f>F367</f>
        <v>21550</v>
      </c>
      <c r="G366" s="78"/>
      <c r="H366" s="101">
        <f t="shared" ref="H366:H368" si="45">F366/E366*100</f>
        <v>172.4</v>
      </c>
    </row>
    <row r="367" spans="1:8" s="19" customFormat="1">
      <c r="A367" s="4">
        <v>35</v>
      </c>
      <c r="B367" s="76" t="s">
        <v>214</v>
      </c>
      <c r="C367" s="77"/>
      <c r="D367" s="5">
        <f t="shared" si="44"/>
        <v>25000</v>
      </c>
      <c r="E367" s="5">
        <f t="shared" si="44"/>
        <v>12500</v>
      </c>
      <c r="F367" s="5">
        <f>F368</f>
        <v>21550</v>
      </c>
      <c r="G367" s="78"/>
      <c r="H367" s="101">
        <f t="shared" si="45"/>
        <v>172.4</v>
      </c>
    </row>
    <row r="368" spans="1:8" s="19" customFormat="1">
      <c r="A368" s="4">
        <v>352</v>
      </c>
      <c r="B368" s="76" t="s">
        <v>233</v>
      </c>
      <c r="C368" s="77"/>
      <c r="D368" s="5">
        <v>25000</v>
      </c>
      <c r="E368" s="5">
        <v>12500</v>
      </c>
      <c r="F368" s="5">
        <f>F369</f>
        <v>21550</v>
      </c>
      <c r="G368" s="78"/>
      <c r="H368" s="101">
        <f t="shared" si="45"/>
        <v>172.4</v>
      </c>
    </row>
    <row r="369" spans="1:8">
      <c r="A369" s="21">
        <v>3523</v>
      </c>
      <c r="B369" s="95" t="s">
        <v>216</v>
      </c>
      <c r="C369" s="79"/>
      <c r="D369" s="5"/>
      <c r="E369" s="5"/>
      <c r="F369" s="28">
        <v>21550</v>
      </c>
      <c r="G369" s="78"/>
      <c r="H369" s="79"/>
    </row>
    <row r="370" spans="1:8" ht="30">
      <c r="A370" s="1" t="s">
        <v>115</v>
      </c>
      <c r="B370" s="146" t="s">
        <v>116</v>
      </c>
      <c r="C370" s="153"/>
      <c r="D370" s="2" t="s">
        <v>162</v>
      </c>
      <c r="E370" s="2" t="s">
        <v>157</v>
      </c>
      <c r="F370" s="2" t="s">
        <v>148</v>
      </c>
      <c r="G370" s="146" t="s">
        <v>117</v>
      </c>
      <c r="H370" s="153"/>
    </row>
    <row r="371" spans="1:8">
      <c r="A371" s="3">
        <v>1</v>
      </c>
      <c r="B371" s="148">
        <v>2</v>
      </c>
      <c r="C371" s="149"/>
      <c r="D371" s="3">
        <v>3</v>
      </c>
      <c r="E371" s="3">
        <v>4</v>
      </c>
      <c r="F371" s="3">
        <v>5</v>
      </c>
      <c r="G371" s="148">
        <v>6</v>
      </c>
      <c r="H371" s="149"/>
    </row>
    <row r="372" spans="1:8">
      <c r="A372" s="21"/>
      <c r="B372" s="143"/>
      <c r="C372" s="144"/>
      <c r="D372" s="5"/>
      <c r="E372" s="5"/>
      <c r="F372" s="5"/>
      <c r="G372" s="141"/>
      <c r="H372" s="145"/>
    </row>
    <row r="373" spans="1:8">
      <c r="A373" s="4"/>
      <c r="B373" s="139" t="s">
        <v>234</v>
      </c>
      <c r="C373" s="142"/>
      <c r="D373" s="5">
        <f>D374+D405+D415+D437</f>
        <v>3217000</v>
      </c>
      <c r="E373" s="5">
        <f>E374+E405+E415+E437</f>
        <v>1608500</v>
      </c>
      <c r="F373" s="5">
        <f>F374+F405+F415+F437</f>
        <v>873907.8</v>
      </c>
      <c r="G373" s="141">
        <f t="shared" ref="G373:G379" si="46">F373/E373*100</f>
        <v>54.330606154802616</v>
      </c>
      <c r="H373" s="140"/>
    </row>
    <row r="374" spans="1:8">
      <c r="A374" s="4"/>
      <c r="B374" s="139" t="s">
        <v>235</v>
      </c>
      <c r="C374" s="140"/>
      <c r="D374" s="5">
        <f>D375+D383+D394</f>
        <v>1875000</v>
      </c>
      <c r="E374" s="5">
        <f>E375+E383+E394</f>
        <v>937500</v>
      </c>
      <c r="F374" s="5">
        <f>F375+F383+F394</f>
        <v>393340</v>
      </c>
      <c r="G374" s="141">
        <f t="shared" si="46"/>
        <v>41.956266666666664</v>
      </c>
      <c r="H374" s="140"/>
    </row>
    <row r="375" spans="1:8">
      <c r="A375" s="4"/>
      <c r="B375" s="139" t="s">
        <v>236</v>
      </c>
      <c r="C375" s="142"/>
      <c r="D375" s="5">
        <f t="shared" ref="D375:F375" si="47">D376</f>
        <v>555000</v>
      </c>
      <c r="E375" s="5">
        <f t="shared" si="47"/>
        <v>277500</v>
      </c>
      <c r="F375" s="5">
        <f t="shared" si="47"/>
        <v>274800</v>
      </c>
      <c r="G375" s="141">
        <f t="shared" si="46"/>
        <v>99.027027027027032</v>
      </c>
      <c r="H375" s="140"/>
    </row>
    <row r="376" spans="1:8">
      <c r="A376" s="4"/>
      <c r="B376" s="139" t="s">
        <v>237</v>
      </c>
      <c r="C376" s="142"/>
      <c r="D376" s="5">
        <f>D377</f>
        <v>555000</v>
      </c>
      <c r="E376" s="5">
        <f>E377</f>
        <v>277500</v>
      </c>
      <c r="F376" s="5">
        <f>F377</f>
        <v>274800</v>
      </c>
      <c r="G376" s="141">
        <f t="shared" si="46"/>
        <v>99.027027027027032</v>
      </c>
      <c r="H376" s="140"/>
    </row>
    <row r="377" spans="1:8">
      <c r="A377" s="4">
        <v>3</v>
      </c>
      <c r="B377" s="139" t="s">
        <v>6</v>
      </c>
      <c r="C377" s="142"/>
      <c r="D377" s="5">
        <f t="shared" ref="D377:F378" si="48">D378</f>
        <v>555000</v>
      </c>
      <c r="E377" s="5">
        <f t="shared" si="48"/>
        <v>277500</v>
      </c>
      <c r="F377" s="5">
        <f t="shared" si="48"/>
        <v>274800</v>
      </c>
      <c r="G377" s="141">
        <f t="shared" si="46"/>
        <v>99.027027027027032</v>
      </c>
      <c r="H377" s="140"/>
    </row>
    <row r="378" spans="1:8">
      <c r="A378" s="4">
        <v>36</v>
      </c>
      <c r="B378" s="139" t="s">
        <v>129</v>
      </c>
      <c r="C378" s="142"/>
      <c r="D378" s="5">
        <f t="shared" si="48"/>
        <v>555000</v>
      </c>
      <c r="E378" s="5">
        <f t="shared" si="48"/>
        <v>277500</v>
      </c>
      <c r="F378" s="5">
        <f t="shared" si="48"/>
        <v>274800</v>
      </c>
      <c r="G378" s="141">
        <f t="shared" si="46"/>
        <v>99.027027027027032</v>
      </c>
      <c r="H378" s="140"/>
    </row>
    <row r="379" spans="1:8">
      <c r="A379" s="4">
        <v>366</v>
      </c>
      <c r="B379" s="139" t="s">
        <v>185</v>
      </c>
      <c r="C379" s="142"/>
      <c r="D379" s="5">
        <v>555000</v>
      </c>
      <c r="E379" s="5">
        <v>277500</v>
      </c>
      <c r="F379" s="5">
        <f>F380</f>
        <v>274800</v>
      </c>
      <c r="G379" s="141">
        <f t="shared" si="46"/>
        <v>99.027027027027032</v>
      </c>
      <c r="H379" s="140"/>
    </row>
    <row r="380" spans="1:8">
      <c r="A380" s="6">
        <v>3661</v>
      </c>
      <c r="B380" s="150" t="s">
        <v>184</v>
      </c>
      <c r="C380" s="140"/>
      <c r="D380" s="7"/>
      <c r="E380" s="7"/>
      <c r="F380" s="7">
        <v>274800</v>
      </c>
      <c r="G380" s="141"/>
      <c r="H380" s="140"/>
    </row>
    <row r="381" spans="1:8">
      <c r="A381" s="21"/>
      <c r="B381" s="52"/>
      <c r="C381" s="48"/>
      <c r="D381" s="5"/>
      <c r="E381" s="5"/>
      <c r="F381" s="28"/>
      <c r="G381" s="49"/>
      <c r="H381" s="48"/>
    </row>
    <row r="382" spans="1:8">
      <c r="A382" s="3"/>
      <c r="B382" s="85"/>
      <c r="C382" s="86"/>
      <c r="D382" s="3"/>
      <c r="E382" s="3"/>
      <c r="F382" s="3"/>
      <c r="G382" s="85"/>
      <c r="H382" s="86"/>
    </row>
    <row r="383" spans="1:8">
      <c r="A383" s="4"/>
      <c r="B383" s="139" t="s">
        <v>238</v>
      </c>
      <c r="C383" s="142"/>
      <c r="D383" s="5">
        <f>D384</f>
        <v>1185000</v>
      </c>
      <c r="E383" s="5">
        <f>E384</f>
        <v>592500</v>
      </c>
      <c r="F383" s="5">
        <f>F384</f>
        <v>25540</v>
      </c>
      <c r="G383" s="141">
        <f t="shared" ref="G383:G410" si="49">F383/E383*100</f>
        <v>4.3105485232067506</v>
      </c>
      <c r="H383" s="140"/>
    </row>
    <row r="384" spans="1:8">
      <c r="A384" s="4"/>
      <c r="B384" s="139" t="s">
        <v>239</v>
      </c>
      <c r="C384" s="142"/>
      <c r="D384" s="5">
        <f>D385+D389</f>
        <v>1185000</v>
      </c>
      <c r="E384" s="5">
        <f>E385+E389</f>
        <v>592500</v>
      </c>
      <c r="F384" s="5">
        <f>F385+F389</f>
        <v>25540</v>
      </c>
      <c r="G384" s="141">
        <f t="shared" si="49"/>
        <v>4.3105485232067506</v>
      </c>
      <c r="H384" s="140"/>
    </row>
    <row r="385" spans="1:8">
      <c r="A385" s="4">
        <v>3</v>
      </c>
      <c r="B385" s="139" t="s">
        <v>6</v>
      </c>
      <c r="C385" s="142"/>
      <c r="D385" s="5">
        <f t="shared" ref="D385:F386" si="50">D386</f>
        <v>30000</v>
      </c>
      <c r="E385" s="5">
        <f t="shared" si="50"/>
        <v>15000</v>
      </c>
      <c r="F385" s="5">
        <f t="shared" si="50"/>
        <v>25540</v>
      </c>
      <c r="G385" s="141">
        <f t="shared" si="49"/>
        <v>170.26666666666668</v>
      </c>
      <c r="H385" s="140"/>
    </row>
    <row r="386" spans="1:8">
      <c r="A386" s="4">
        <v>36</v>
      </c>
      <c r="B386" s="139" t="s">
        <v>122</v>
      </c>
      <c r="C386" s="140"/>
      <c r="D386" s="5">
        <f t="shared" si="50"/>
        <v>30000</v>
      </c>
      <c r="E386" s="5">
        <f t="shared" si="50"/>
        <v>15000</v>
      </c>
      <c r="F386" s="5">
        <f t="shared" si="50"/>
        <v>25540</v>
      </c>
      <c r="G386" s="141">
        <f t="shared" si="49"/>
        <v>170.26666666666668</v>
      </c>
      <c r="H386" s="140"/>
    </row>
    <row r="387" spans="1:8">
      <c r="A387" s="4">
        <v>366</v>
      </c>
      <c r="B387" s="139" t="s">
        <v>186</v>
      </c>
      <c r="C387" s="142"/>
      <c r="D387" s="5">
        <v>30000</v>
      </c>
      <c r="E387" s="5">
        <v>15000</v>
      </c>
      <c r="F387" s="5">
        <f>F388</f>
        <v>25540</v>
      </c>
      <c r="G387" s="141">
        <f t="shared" si="49"/>
        <v>170.26666666666668</v>
      </c>
      <c r="H387" s="140"/>
    </row>
    <row r="388" spans="1:8">
      <c r="A388" s="23">
        <v>3661</v>
      </c>
      <c r="B388" s="155" t="s">
        <v>184</v>
      </c>
      <c r="C388" s="152"/>
      <c r="D388" s="24"/>
      <c r="E388" s="24"/>
      <c r="F388" s="24">
        <v>25540</v>
      </c>
      <c r="G388" s="141"/>
      <c r="H388" s="140"/>
    </row>
    <row r="389" spans="1:8">
      <c r="A389" s="4">
        <v>4</v>
      </c>
      <c r="B389" s="139" t="s">
        <v>7</v>
      </c>
      <c r="C389" s="142"/>
      <c r="D389" s="5">
        <f t="shared" ref="D389:F390" si="51">D390</f>
        <v>1155000</v>
      </c>
      <c r="E389" s="5">
        <f t="shared" si="51"/>
        <v>577500</v>
      </c>
      <c r="F389" s="5">
        <f t="shared" si="51"/>
        <v>0</v>
      </c>
      <c r="G389" s="141">
        <f t="shared" ref="G389:G391" si="52">F389/E389*100</f>
        <v>0</v>
      </c>
      <c r="H389" s="140"/>
    </row>
    <row r="390" spans="1:8">
      <c r="A390" s="4">
        <v>42</v>
      </c>
      <c r="B390" s="139" t="s">
        <v>119</v>
      </c>
      <c r="C390" s="142"/>
      <c r="D390" s="5">
        <f t="shared" si="51"/>
        <v>1155000</v>
      </c>
      <c r="E390" s="5">
        <f t="shared" si="51"/>
        <v>577500</v>
      </c>
      <c r="F390" s="5">
        <f t="shared" si="51"/>
        <v>0</v>
      </c>
      <c r="G390" s="141">
        <f t="shared" si="52"/>
        <v>0</v>
      </c>
      <c r="H390" s="140"/>
    </row>
    <row r="391" spans="1:8">
      <c r="A391" s="4">
        <v>421</v>
      </c>
      <c r="B391" s="139" t="s">
        <v>103</v>
      </c>
      <c r="C391" s="140"/>
      <c r="D391" s="5">
        <v>1155000</v>
      </c>
      <c r="E391" s="5">
        <v>577500</v>
      </c>
      <c r="F391" s="5">
        <f>F392</f>
        <v>0</v>
      </c>
      <c r="G391" s="141">
        <f t="shared" si="52"/>
        <v>0</v>
      </c>
      <c r="H391" s="140"/>
    </row>
    <row r="392" spans="1:8">
      <c r="A392" s="21">
        <v>4212</v>
      </c>
      <c r="B392" s="155" t="s">
        <v>104</v>
      </c>
      <c r="C392" s="140"/>
      <c r="D392" s="5"/>
      <c r="E392" s="5"/>
      <c r="F392" s="28">
        <v>0</v>
      </c>
      <c r="G392" s="141"/>
      <c r="H392" s="140"/>
    </row>
    <row r="393" spans="1:8">
      <c r="A393" s="21"/>
      <c r="B393" s="55"/>
      <c r="C393" s="53"/>
      <c r="D393" s="5"/>
      <c r="E393" s="5"/>
      <c r="F393" s="28"/>
      <c r="G393" s="54"/>
      <c r="H393" s="53"/>
    </row>
    <row r="394" spans="1:8" s="19" customFormat="1">
      <c r="A394" s="4"/>
      <c r="B394" s="76" t="s">
        <v>240</v>
      </c>
      <c r="C394" s="36"/>
      <c r="D394" s="5">
        <f t="shared" ref="D394:E397" si="53">D395</f>
        <v>135000</v>
      </c>
      <c r="E394" s="5">
        <f t="shared" si="53"/>
        <v>67500</v>
      </c>
      <c r="F394" s="5">
        <f>F395</f>
        <v>93000</v>
      </c>
      <c r="G394" s="37"/>
      <c r="H394" s="67">
        <f>F394/E394*100</f>
        <v>137.77777777777777</v>
      </c>
    </row>
    <row r="395" spans="1:8" s="19" customFormat="1">
      <c r="A395" s="4"/>
      <c r="B395" s="76" t="s">
        <v>241</v>
      </c>
      <c r="C395" s="36"/>
      <c r="D395" s="5">
        <f t="shared" si="53"/>
        <v>135000</v>
      </c>
      <c r="E395" s="5">
        <f t="shared" si="53"/>
        <v>67500</v>
      </c>
      <c r="F395" s="5">
        <f>F396</f>
        <v>93000</v>
      </c>
      <c r="G395" s="37"/>
      <c r="H395" s="67">
        <f t="shared" ref="H395:H398" si="54">F395/E395*100</f>
        <v>137.77777777777777</v>
      </c>
    </row>
    <row r="396" spans="1:8" s="19" customFormat="1">
      <c r="A396" s="4">
        <v>5</v>
      </c>
      <c r="B396" s="35" t="s">
        <v>10</v>
      </c>
      <c r="C396" s="36"/>
      <c r="D396" s="5">
        <f t="shared" si="53"/>
        <v>135000</v>
      </c>
      <c r="E396" s="5">
        <f t="shared" si="53"/>
        <v>67500</v>
      </c>
      <c r="F396" s="5">
        <f>F397</f>
        <v>93000</v>
      </c>
      <c r="G396" s="37"/>
      <c r="H396" s="67">
        <f t="shared" si="54"/>
        <v>137.77777777777777</v>
      </c>
    </row>
    <row r="397" spans="1:8" s="19" customFormat="1">
      <c r="A397" s="4">
        <v>51</v>
      </c>
      <c r="B397" s="35" t="s">
        <v>176</v>
      </c>
      <c r="C397" s="36"/>
      <c r="D397" s="5">
        <f t="shared" si="53"/>
        <v>135000</v>
      </c>
      <c r="E397" s="5">
        <f t="shared" si="53"/>
        <v>67500</v>
      </c>
      <c r="F397" s="5">
        <f>F398</f>
        <v>93000</v>
      </c>
      <c r="G397" s="37"/>
      <c r="H397" s="67">
        <f t="shared" si="54"/>
        <v>137.77777777777777</v>
      </c>
    </row>
    <row r="398" spans="1:8" s="19" customFormat="1">
      <c r="A398" s="4">
        <v>512</v>
      </c>
      <c r="B398" s="35" t="s">
        <v>177</v>
      </c>
      <c r="C398" s="36"/>
      <c r="D398" s="5">
        <v>135000</v>
      </c>
      <c r="E398" s="5">
        <v>67500</v>
      </c>
      <c r="F398" s="5">
        <f>F399</f>
        <v>93000</v>
      </c>
      <c r="G398" s="37"/>
      <c r="H398" s="67">
        <f t="shared" si="54"/>
        <v>137.77777777777777</v>
      </c>
    </row>
    <row r="399" spans="1:8">
      <c r="A399" s="6">
        <v>5121</v>
      </c>
      <c r="B399" s="38" t="s">
        <v>178</v>
      </c>
      <c r="C399" s="34"/>
      <c r="D399" s="7"/>
      <c r="E399" s="7"/>
      <c r="F399" s="7">
        <v>93000</v>
      </c>
      <c r="G399" s="37"/>
      <c r="H399" s="34"/>
    </row>
    <row r="400" spans="1:8">
      <c r="A400" s="6"/>
      <c r="B400" s="93"/>
      <c r="C400" s="88"/>
      <c r="D400" s="7"/>
      <c r="E400" s="7"/>
      <c r="F400" s="7"/>
      <c r="G400" s="89"/>
      <c r="H400" s="88"/>
    </row>
    <row r="401" spans="1:8">
      <c r="A401" s="6"/>
      <c r="B401" s="38"/>
      <c r="C401" s="34"/>
      <c r="D401" s="7"/>
      <c r="E401" s="7"/>
      <c r="F401" s="7"/>
      <c r="G401" s="37"/>
      <c r="H401" s="34"/>
    </row>
    <row r="402" spans="1:8" ht="30">
      <c r="A402" s="1" t="s">
        <v>115</v>
      </c>
      <c r="B402" s="146" t="s">
        <v>116</v>
      </c>
      <c r="C402" s="153"/>
      <c r="D402" s="2" t="s">
        <v>162</v>
      </c>
      <c r="E402" s="2" t="s">
        <v>157</v>
      </c>
      <c r="F402" s="2" t="s">
        <v>148</v>
      </c>
      <c r="G402" s="146" t="s">
        <v>117</v>
      </c>
      <c r="H402" s="153"/>
    </row>
    <row r="403" spans="1:8">
      <c r="A403" s="3">
        <v>1</v>
      </c>
      <c r="B403" s="148">
        <v>2</v>
      </c>
      <c r="C403" s="149"/>
      <c r="D403" s="3">
        <v>3</v>
      </c>
      <c r="E403" s="3">
        <v>4</v>
      </c>
      <c r="F403" s="3">
        <v>5</v>
      </c>
      <c r="G403" s="148">
        <v>6</v>
      </c>
      <c r="H403" s="149"/>
    </row>
    <row r="404" spans="1:8">
      <c r="A404" s="3"/>
      <c r="B404" s="99"/>
      <c r="C404" s="100"/>
      <c r="D404" s="3"/>
      <c r="E404" s="3"/>
      <c r="F404" s="3"/>
      <c r="G404" s="99"/>
      <c r="H404" s="100"/>
    </row>
    <row r="405" spans="1:8">
      <c r="A405" s="4"/>
      <c r="B405" s="139" t="s">
        <v>242</v>
      </c>
      <c r="C405" s="140"/>
      <c r="D405" s="5">
        <f t="shared" ref="D405:F407" si="55">D406</f>
        <v>245000</v>
      </c>
      <c r="E405" s="5">
        <f t="shared" si="55"/>
        <v>122500</v>
      </c>
      <c r="F405" s="5">
        <f t="shared" si="55"/>
        <v>53567.8</v>
      </c>
      <c r="G405" s="141">
        <f t="shared" si="49"/>
        <v>43.72881632653062</v>
      </c>
      <c r="H405" s="140"/>
    </row>
    <row r="406" spans="1:8">
      <c r="A406" s="4"/>
      <c r="B406" s="139" t="s">
        <v>243</v>
      </c>
      <c r="C406" s="140"/>
      <c r="D406" s="5">
        <f t="shared" si="55"/>
        <v>245000</v>
      </c>
      <c r="E406" s="5">
        <f t="shared" si="55"/>
        <v>122500</v>
      </c>
      <c r="F406" s="5">
        <f t="shared" si="55"/>
        <v>53567.8</v>
      </c>
      <c r="G406" s="141">
        <f t="shared" si="49"/>
        <v>43.72881632653062</v>
      </c>
      <c r="H406" s="140"/>
    </row>
    <row r="407" spans="1:8">
      <c r="A407" s="4"/>
      <c r="B407" s="139" t="s">
        <v>244</v>
      </c>
      <c r="C407" s="140"/>
      <c r="D407" s="5">
        <f t="shared" si="55"/>
        <v>245000</v>
      </c>
      <c r="E407" s="5">
        <f t="shared" si="55"/>
        <v>122500</v>
      </c>
      <c r="F407" s="5">
        <f t="shared" si="55"/>
        <v>53567.8</v>
      </c>
      <c r="G407" s="141">
        <f t="shared" si="49"/>
        <v>43.72881632653062</v>
      </c>
      <c r="H407" s="140"/>
    </row>
    <row r="408" spans="1:8">
      <c r="A408" s="4">
        <v>3</v>
      </c>
      <c r="B408" s="139" t="s">
        <v>6</v>
      </c>
      <c r="C408" s="142"/>
      <c r="D408" s="5">
        <f t="shared" ref="D408:F409" si="56">D409</f>
        <v>245000</v>
      </c>
      <c r="E408" s="5">
        <f t="shared" si="56"/>
        <v>122500</v>
      </c>
      <c r="F408" s="5">
        <f t="shared" si="56"/>
        <v>53567.8</v>
      </c>
      <c r="G408" s="141">
        <f t="shared" si="49"/>
        <v>43.72881632653062</v>
      </c>
      <c r="H408" s="140"/>
    </row>
    <row r="409" spans="1:8">
      <c r="A409" s="4">
        <v>37</v>
      </c>
      <c r="B409" s="139" t="s">
        <v>128</v>
      </c>
      <c r="C409" s="142"/>
      <c r="D409" s="5">
        <f t="shared" si="56"/>
        <v>245000</v>
      </c>
      <c r="E409" s="5">
        <f t="shared" si="56"/>
        <v>122500</v>
      </c>
      <c r="F409" s="5">
        <f t="shared" si="56"/>
        <v>53567.8</v>
      </c>
      <c r="G409" s="141">
        <f t="shared" si="49"/>
        <v>43.72881632653062</v>
      </c>
      <c r="H409" s="140"/>
    </row>
    <row r="410" spans="1:8">
      <c r="A410" s="4">
        <v>372</v>
      </c>
      <c r="B410" s="139" t="s">
        <v>123</v>
      </c>
      <c r="C410" s="142"/>
      <c r="D410" s="5">
        <v>245000</v>
      </c>
      <c r="E410" s="5">
        <v>122500</v>
      </c>
      <c r="F410" s="5">
        <f>F411+F412</f>
        <v>53567.8</v>
      </c>
      <c r="G410" s="141">
        <f t="shared" si="49"/>
        <v>43.72881632653062</v>
      </c>
      <c r="H410" s="140"/>
    </row>
    <row r="411" spans="1:8" s="47" customFormat="1">
      <c r="A411" s="43">
        <v>3721</v>
      </c>
      <c r="B411" s="42" t="s">
        <v>98</v>
      </c>
      <c r="C411" s="44"/>
      <c r="D411" s="45"/>
      <c r="E411" s="45"/>
      <c r="F411" s="45">
        <v>36160</v>
      </c>
      <c r="G411" s="46"/>
      <c r="H411" s="44"/>
    </row>
    <row r="412" spans="1:8" s="47" customFormat="1">
      <c r="A412" s="43">
        <v>3722</v>
      </c>
      <c r="B412" s="118" t="s">
        <v>284</v>
      </c>
      <c r="C412" s="44"/>
      <c r="D412" s="45"/>
      <c r="E412" s="45"/>
      <c r="F412" s="45">
        <v>17407.8</v>
      </c>
      <c r="G412" s="46"/>
      <c r="H412" s="44"/>
    </row>
    <row r="413" spans="1:8" s="47" customFormat="1">
      <c r="A413" s="43"/>
      <c r="B413" s="118"/>
      <c r="C413" s="44"/>
      <c r="D413" s="45"/>
      <c r="E413" s="45"/>
      <c r="F413" s="45"/>
      <c r="G413" s="46"/>
      <c r="H413" s="44"/>
    </row>
    <row r="414" spans="1:8" s="47" customFormat="1">
      <c r="A414" s="43"/>
      <c r="B414" s="82"/>
      <c r="C414" s="44"/>
      <c r="D414" s="45"/>
      <c r="E414" s="45"/>
      <c r="F414" s="45"/>
      <c r="G414" s="46"/>
      <c r="H414" s="44"/>
    </row>
    <row r="415" spans="1:8">
      <c r="A415" s="4"/>
      <c r="B415" s="139" t="s">
        <v>245</v>
      </c>
      <c r="C415" s="142"/>
      <c r="D415" s="5">
        <f>D416</f>
        <v>442000</v>
      </c>
      <c r="E415" s="5">
        <f>E416</f>
        <v>221000</v>
      </c>
      <c r="F415" s="5">
        <f>F416</f>
        <v>217000</v>
      </c>
      <c r="G415" s="141">
        <f t="shared" ref="G415:G425" si="57">F415/E415*100</f>
        <v>98.19004524886877</v>
      </c>
      <c r="H415" s="140"/>
    </row>
    <row r="416" spans="1:8">
      <c r="A416" s="4"/>
      <c r="B416" s="139" t="s">
        <v>246</v>
      </c>
      <c r="C416" s="140"/>
      <c r="D416" s="5">
        <f>D417+D423</f>
        <v>442000</v>
      </c>
      <c r="E416" s="5">
        <f>E417+E423</f>
        <v>221000</v>
      </c>
      <c r="F416" s="5">
        <f>F417+F423</f>
        <v>217000</v>
      </c>
      <c r="G416" s="141">
        <f t="shared" si="57"/>
        <v>98.19004524886877</v>
      </c>
      <c r="H416" s="140"/>
    </row>
    <row r="417" spans="1:8">
      <c r="A417" s="4"/>
      <c r="B417" s="139" t="s">
        <v>247</v>
      </c>
      <c r="C417" s="140"/>
      <c r="D417" s="5">
        <f>D418</f>
        <v>10000</v>
      </c>
      <c r="E417" s="5">
        <f>E418</f>
        <v>5000</v>
      </c>
      <c r="F417" s="5">
        <f>F418</f>
        <v>0</v>
      </c>
      <c r="G417" s="141">
        <f t="shared" si="57"/>
        <v>0</v>
      </c>
      <c r="H417" s="140"/>
    </row>
    <row r="418" spans="1:8">
      <c r="A418" s="4">
        <v>4</v>
      </c>
      <c r="B418" s="139" t="s">
        <v>7</v>
      </c>
      <c r="C418" s="142"/>
      <c r="D418" s="5">
        <f t="shared" ref="D418:F419" si="58">D419</f>
        <v>10000</v>
      </c>
      <c r="E418" s="5">
        <f t="shared" si="58"/>
        <v>5000</v>
      </c>
      <c r="F418" s="5">
        <f t="shared" si="58"/>
        <v>0</v>
      </c>
      <c r="G418" s="141">
        <f t="shared" si="57"/>
        <v>0</v>
      </c>
      <c r="H418" s="140"/>
    </row>
    <row r="419" spans="1:8">
      <c r="A419" s="4">
        <v>42</v>
      </c>
      <c r="B419" s="139" t="s">
        <v>119</v>
      </c>
      <c r="C419" s="142"/>
      <c r="D419" s="5">
        <f t="shared" si="58"/>
        <v>10000</v>
      </c>
      <c r="E419" s="5">
        <f t="shared" si="58"/>
        <v>5000</v>
      </c>
      <c r="F419" s="5">
        <f t="shared" si="58"/>
        <v>0</v>
      </c>
      <c r="G419" s="141">
        <f t="shared" si="57"/>
        <v>0</v>
      </c>
      <c r="H419" s="140"/>
    </row>
    <row r="420" spans="1:8">
      <c r="A420" s="4">
        <v>422</v>
      </c>
      <c r="B420" s="139" t="s">
        <v>105</v>
      </c>
      <c r="C420" s="140"/>
      <c r="D420" s="5">
        <v>10000</v>
      </c>
      <c r="E420" s="5">
        <v>5000</v>
      </c>
      <c r="F420" s="5">
        <f>F421</f>
        <v>0</v>
      </c>
      <c r="G420" s="141">
        <f t="shared" si="57"/>
        <v>0</v>
      </c>
      <c r="H420" s="140"/>
    </row>
    <row r="421" spans="1:8">
      <c r="A421" s="21">
        <v>4227</v>
      </c>
      <c r="B421" s="154" t="s">
        <v>107</v>
      </c>
      <c r="C421" s="140"/>
      <c r="D421" s="5"/>
      <c r="E421" s="5"/>
      <c r="F421" s="28">
        <v>0</v>
      </c>
      <c r="G421" s="141"/>
      <c r="H421" s="140"/>
    </row>
    <row r="422" spans="1:8">
      <c r="A422" s="21"/>
      <c r="B422" s="95"/>
      <c r="C422" s="79"/>
      <c r="D422" s="5"/>
      <c r="E422" s="5"/>
      <c r="F422" s="28"/>
      <c r="G422" s="78"/>
      <c r="H422" s="79"/>
    </row>
    <row r="423" spans="1:8">
      <c r="A423" s="4"/>
      <c r="B423" s="139" t="s">
        <v>248</v>
      </c>
      <c r="C423" s="140"/>
      <c r="D423" s="5">
        <f>D424</f>
        <v>432000</v>
      </c>
      <c r="E423" s="5">
        <f>E424</f>
        <v>216000</v>
      </c>
      <c r="F423" s="5">
        <f>F424</f>
        <v>217000</v>
      </c>
      <c r="G423" s="141">
        <f t="shared" si="57"/>
        <v>100.46296296296295</v>
      </c>
      <c r="H423" s="140"/>
    </row>
    <row r="424" spans="1:8">
      <c r="A424" s="4">
        <v>3</v>
      </c>
      <c r="B424" s="139" t="s">
        <v>6</v>
      </c>
      <c r="C424" s="142"/>
      <c r="D424" s="5">
        <f t="shared" ref="D424:F424" si="59">D425</f>
        <v>432000</v>
      </c>
      <c r="E424" s="5">
        <f t="shared" si="59"/>
        <v>216000</v>
      </c>
      <c r="F424" s="5">
        <f t="shared" si="59"/>
        <v>217000</v>
      </c>
      <c r="G424" s="141">
        <f t="shared" si="57"/>
        <v>100.46296296296295</v>
      </c>
      <c r="H424" s="140"/>
    </row>
    <row r="425" spans="1:8">
      <c r="A425" s="4">
        <v>38</v>
      </c>
      <c r="B425" s="139" t="s">
        <v>99</v>
      </c>
      <c r="C425" s="140"/>
      <c r="D425" s="5">
        <f>D426+D428</f>
        <v>432000</v>
      </c>
      <c r="E425" s="5">
        <f>E426+E428</f>
        <v>216000</v>
      </c>
      <c r="F425" s="5">
        <f>F426+F428</f>
        <v>217000</v>
      </c>
      <c r="G425" s="141">
        <f t="shared" si="57"/>
        <v>100.46296296296295</v>
      </c>
      <c r="H425" s="140"/>
    </row>
    <row r="426" spans="1:8">
      <c r="A426" s="4">
        <v>381</v>
      </c>
      <c r="B426" s="139" t="s">
        <v>100</v>
      </c>
      <c r="C426" s="140"/>
      <c r="D426" s="5">
        <v>132000</v>
      </c>
      <c r="E426" s="5">
        <v>66000</v>
      </c>
      <c r="F426" s="5">
        <f>F427</f>
        <v>57000</v>
      </c>
      <c r="G426" s="141">
        <f>F426/E426*100</f>
        <v>86.36363636363636</v>
      </c>
      <c r="H426" s="140"/>
    </row>
    <row r="427" spans="1:8">
      <c r="A427" s="23">
        <v>3811</v>
      </c>
      <c r="B427" s="151" t="s">
        <v>101</v>
      </c>
      <c r="C427" s="152"/>
      <c r="D427" s="24"/>
      <c r="E427" s="24"/>
      <c r="F427" s="24">
        <v>57000</v>
      </c>
      <c r="G427" s="141"/>
      <c r="H427" s="140"/>
    </row>
    <row r="428" spans="1:8">
      <c r="A428" s="4">
        <v>382</v>
      </c>
      <c r="B428" s="139" t="s">
        <v>179</v>
      </c>
      <c r="C428" s="140"/>
      <c r="D428" s="5">
        <v>300000</v>
      </c>
      <c r="E428" s="5">
        <v>150000</v>
      </c>
      <c r="F428" s="5">
        <f>F429</f>
        <v>160000</v>
      </c>
      <c r="G428" s="141">
        <f>F428/E428*100</f>
        <v>106.66666666666667</v>
      </c>
      <c r="H428" s="140"/>
    </row>
    <row r="429" spans="1:8">
      <c r="A429" s="23">
        <v>3821</v>
      </c>
      <c r="B429" s="154" t="s">
        <v>180</v>
      </c>
      <c r="C429" s="152"/>
      <c r="D429" s="24"/>
      <c r="E429" s="24"/>
      <c r="F429" s="24">
        <v>160000</v>
      </c>
      <c r="G429" s="141"/>
      <c r="H429" s="140"/>
    </row>
    <row r="430" spans="1:8">
      <c r="A430" s="21"/>
      <c r="B430" s="55"/>
      <c r="C430" s="53"/>
      <c r="D430" s="5"/>
      <c r="E430" s="5"/>
      <c r="F430" s="28"/>
      <c r="G430" s="54"/>
      <c r="H430" s="53"/>
    </row>
    <row r="431" spans="1:8">
      <c r="A431" s="21"/>
      <c r="B431" s="102"/>
      <c r="C431" s="97"/>
      <c r="D431" s="5"/>
      <c r="E431" s="5"/>
      <c r="F431" s="28"/>
      <c r="G431" s="98"/>
      <c r="H431" s="97"/>
    </row>
    <row r="432" spans="1:8">
      <c r="A432" s="21"/>
      <c r="B432" s="102"/>
      <c r="C432" s="97"/>
      <c r="D432" s="5"/>
      <c r="E432" s="5"/>
      <c r="F432" s="28"/>
      <c r="G432" s="98"/>
      <c r="H432" s="97"/>
    </row>
    <row r="433" spans="1:8">
      <c r="A433" s="21"/>
      <c r="B433" s="102"/>
      <c r="C433" s="97"/>
      <c r="D433" s="5"/>
      <c r="E433" s="5"/>
      <c r="F433" s="28"/>
      <c r="G433" s="98"/>
      <c r="H433" s="97"/>
    </row>
    <row r="434" spans="1:8" ht="30">
      <c r="A434" s="1" t="s">
        <v>115</v>
      </c>
      <c r="B434" s="146" t="s">
        <v>116</v>
      </c>
      <c r="C434" s="153"/>
      <c r="D434" s="2" t="s">
        <v>162</v>
      </c>
      <c r="E434" s="2" t="s">
        <v>157</v>
      </c>
      <c r="F434" s="2" t="s">
        <v>148</v>
      </c>
      <c r="G434" s="146" t="s">
        <v>117</v>
      </c>
      <c r="H434" s="153"/>
    </row>
    <row r="435" spans="1:8">
      <c r="A435" s="3">
        <v>1</v>
      </c>
      <c r="B435" s="148">
        <v>2</v>
      </c>
      <c r="C435" s="149"/>
      <c r="D435" s="3">
        <v>3</v>
      </c>
      <c r="E435" s="3">
        <v>4</v>
      </c>
      <c r="F435" s="3">
        <v>5</v>
      </c>
      <c r="G435" s="148">
        <v>6</v>
      </c>
      <c r="H435" s="149"/>
    </row>
    <row r="436" spans="1:8">
      <c r="A436" s="6"/>
      <c r="B436" s="150"/>
      <c r="C436" s="140"/>
      <c r="D436" s="5"/>
      <c r="E436" s="5"/>
      <c r="F436" s="5"/>
      <c r="G436" s="141"/>
      <c r="H436" s="140"/>
    </row>
    <row r="437" spans="1:8">
      <c r="A437" s="4"/>
      <c r="B437" s="139" t="s">
        <v>249</v>
      </c>
      <c r="C437" s="142"/>
      <c r="D437" s="5">
        <f>D438+D445+D452+D459+D469</f>
        <v>655000</v>
      </c>
      <c r="E437" s="5">
        <f>E438+E445+E452+E459+E469</f>
        <v>327500</v>
      </c>
      <c r="F437" s="5">
        <f>F438+F445+F452+F459+F469</f>
        <v>210000</v>
      </c>
      <c r="G437" s="141">
        <f t="shared" ref="G437:G456" si="60">F437/E437*100</f>
        <v>64.122137404580144</v>
      </c>
      <c r="H437" s="140"/>
    </row>
    <row r="438" spans="1:8">
      <c r="A438" s="4"/>
      <c r="B438" s="139" t="s">
        <v>250</v>
      </c>
      <c r="C438" s="140"/>
      <c r="D438" s="5">
        <f t="shared" ref="D438:F439" si="61">D439</f>
        <v>119000</v>
      </c>
      <c r="E438" s="5">
        <f t="shared" si="61"/>
        <v>59500</v>
      </c>
      <c r="F438" s="5">
        <f t="shared" si="61"/>
        <v>50000</v>
      </c>
      <c r="G438" s="141">
        <f t="shared" si="60"/>
        <v>84.033613445378151</v>
      </c>
      <c r="H438" s="140"/>
    </row>
    <row r="439" spans="1:8">
      <c r="A439" s="4"/>
      <c r="B439" s="139" t="s">
        <v>251</v>
      </c>
      <c r="C439" s="140"/>
      <c r="D439" s="5">
        <f t="shared" si="61"/>
        <v>119000</v>
      </c>
      <c r="E439" s="5">
        <f t="shared" si="61"/>
        <v>59500</v>
      </c>
      <c r="F439" s="5">
        <f t="shared" si="61"/>
        <v>50000</v>
      </c>
      <c r="G439" s="141">
        <f t="shared" si="60"/>
        <v>84.033613445378151</v>
      </c>
      <c r="H439" s="140"/>
    </row>
    <row r="440" spans="1:8">
      <c r="A440" s="4">
        <v>3</v>
      </c>
      <c r="B440" s="139" t="s">
        <v>6</v>
      </c>
      <c r="C440" s="142"/>
      <c r="D440" s="5">
        <f t="shared" ref="D440:F441" si="62">D441</f>
        <v>119000</v>
      </c>
      <c r="E440" s="5">
        <f t="shared" si="62"/>
        <v>59500</v>
      </c>
      <c r="F440" s="5">
        <f t="shared" si="62"/>
        <v>50000</v>
      </c>
      <c r="G440" s="141">
        <f t="shared" si="60"/>
        <v>84.033613445378151</v>
      </c>
      <c r="H440" s="140"/>
    </row>
    <row r="441" spans="1:8">
      <c r="A441" s="4">
        <v>38</v>
      </c>
      <c r="B441" s="139" t="s">
        <v>99</v>
      </c>
      <c r="C441" s="142"/>
      <c r="D441" s="5">
        <f t="shared" si="62"/>
        <v>119000</v>
      </c>
      <c r="E441" s="5">
        <f t="shared" si="62"/>
        <v>59500</v>
      </c>
      <c r="F441" s="5">
        <f t="shared" si="62"/>
        <v>50000</v>
      </c>
      <c r="G441" s="141">
        <f t="shared" si="60"/>
        <v>84.033613445378151</v>
      </c>
      <c r="H441" s="140"/>
    </row>
    <row r="442" spans="1:8">
      <c r="A442" s="4">
        <v>381</v>
      </c>
      <c r="B442" s="139" t="s">
        <v>100</v>
      </c>
      <c r="C442" s="142"/>
      <c r="D442" s="5">
        <v>119000</v>
      </c>
      <c r="E442" s="5">
        <v>59500</v>
      </c>
      <c r="F442" s="5">
        <f>F443</f>
        <v>50000</v>
      </c>
      <c r="G442" s="141">
        <f t="shared" si="60"/>
        <v>84.033613445378151</v>
      </c>
      <c r="H442" s="140"/>
    </row>
    <row r="443" spans="1:8">
      <c r="A443" s="6">
        <v>3811</v>
      </c>
      <c r="B443" s="150" t="s">
        <v>101</v>
      </c>
      <c r="C443" s="140"/>
      <c r="D443" s="7"/>
      <c r="E443" s="7"/>
      <c r="F443" s="7">
        <v>50000</v>
      </c>
      <c r="G443" s="141"/>
      <c r="H443" s="140"/>
    </row>
    <row r="444" spans="1:8">
      <c r="A444" s="3"/>
      <c r="B444" s="57"/>
      <c r="C444" s="58"/>
      <c r="D444" s="3"/>
      <c r="E444" s="3"/>
      <c r="F444" s="3"/>
      <c r="G444" s="57"/>
      <c r="H444" s="58"/>
    </row>
    <row r="445" spans="1:8">
      <c r="A445" s="4"/>
      <c r="B445" s="139" t="s">
        <v>252</v>
      </c>
      <c r="C445" s="140"/>
      <c r="D445" s="5">
        <f t="shared" ref="D445:F447" si="63">D446</f>
        <v>337000</v>
      </c>
      <c r="E445" s="5">
        <f t="shared" si="63"/>
        <v>168500</v>
      </c>
      <c r="F445" s="5">
        <f t="shared" si="63"/>
        <v>155000</v>
      </c>
      <c r="G445" s="141">
        <f t="shared" si="60"/>
        <v>91.988130563798222</v>
      </c>
      <c r="H445" s="140"/>
    </row>
    <row r="446" spans="1:8">
      <c r="A446" s="4"/>
      <c r="B446" s="139" t="s">
        <v>253</v>
      </c>
      <c r="C446" s="140"/>
      <c r="D446" s="5">
        <f t="shared" si="63"/>
        <v>337000</v>
      </c>
      <c r="E446" s="5">
        <f t="shared" si="63"/>
        <v>168500</v>
      </c>
      <c r="F446" s="5">
        <f t="shared" si="63"/>
        <v>155000</v>
      </c>
      <c r="G446" s="141">
        <f t="shared" si="60"/>
        <v>91.988130563798222</v>
      </c>
      <c r="H446" s="140"/>
    </row>
    <row r="447" spans="1:8">
      <c r="A447" s="4">
        <v>3</v>
      </c>
      <c r="B447" s="139" t="s">
        <v>6</v>
      </c>
      <c r="C447" s="140"/>
      <c r="D447" s="5">
        <f t="shared" si="63"/>
        <v>337000</v>
      </c>
      <c r="E447" s="5">
        <f t="shared" si="63"/>
        <v>168500</v>
      </c>
      <c r="F447" s="5">
        <f t="shared" si="63"/>
        <v>155000</v>
      </c>
      <c r="G447" s="141">
        <f t="shared" si="60"/>
        <v>91.988130563798222</v>
      </c>
      <c r="H447" s="140"/>
    </row>
    <row r="448" spans="1:8">
      <c r="A448" s="4">
        <v>38</v>
      </c>
      <c r="B448" s="139" t="s">
        <v>99</v>
      </c>
      <c r="C448" s="140"/>
      <c r="D448" s="5">
        <f>D449</f>
        <v>337000</v>
      </c>
      <c r="E448" s="5">
        <f>E449</f>
        <v>168500</v>
      </c>
      <c r="F448" s="5">
        <f>F449</f>
        <v>155000</v>
      </c>
      <c r="G448" s="141">
        <f t="shared" si="60"/>
        <v>91.988130563798222</v>
      </c>
      <c r="H448" s="140"/>
    </row>
    <row r="449" spans="1:8" ht="16.5" customHeight="1">
      <c r="A449" s="4">
        <v>381</v>
      </c>
      <c r="B449" s="139" t="s">
        <v>100</v>
      </c>
      <c r="C449" s="140"/>
      <c r="D449" s="5">
        <v>337000</v>
      </c>
      <c r="E449" s="5">
        <v>168500</v>
      </c>
      <c r="F449" s="5">
        <f>F450</f>
        <v>155000</v>
      </c>
      <c r="G449" s="141">
        <f t="shared" si="60"/>
        <v>91.988130563798222</v>
      </c>
      <c r="H449" s="140"/>
    </row>
    <row r="450" spans="1:8">
      <c r="A450" s="6">
        <v>3811</v>
      </c>
      <c r="B450" s="150" t="s">
        <v>101</v>
      </c>
      <c r="C450" s="140"/>
      <c r="D450" s="5"/>
      <c r="E450" s="5"/>
      <c r="F450" s="27">
        <v>155000</v>
      </c>
      <c r="G450" s="141"/>
      <c r="H450" s="140"/>
    </row>
    <row r="451" spans="1:8">
      <c r="A451" s="6"/>
      <c r="B451" s="150"/>
      <c r="C451" s="140"/>
      <c r="D451" s="5"/>
      <c r="E451" s="5"/>
      <c r="F451" s="5"/>
      <c r="G451" s="141"/>
      <c r="H451" s="140"/>
    </row>
    <row r="452" spans="1:8">
      <c r="A452" s="4"/>
      <c r="B452" s="139" t="s">
        <v>254</v>
      </c>
      <c r="C452" s="142"/>
      <c r="D452" s="5">
        <f t="shared" ref="D452:F455" si="64">D453</f>
        <v>150000</v>
      </c>
      <c r="E452" s="5">
        <f t="shared" si="64"/>
        <v>75000</v>
      </c>
      <c r="F452" s="5">
        <f t="shared" si="64"/>
        <v>0</v>
      </c>
      <c r="G452" s="141">
        <f t="shared" si="60"/>
        <v>0</v>
      </c>
      <c r="H452" s="140"/>
    </row>
    <row r="453" spans="1:8">
      <c r="A453" s="4"/>
      <c r="B453" s="139" t="s">
        <v>255</v>
      </c>
      <c r="C453" s="142"/>
      <c r="D453" s="5">
        <f t="shared" si="64"/>
        <v>150000</v>
      </c>
      <c r="E453" s="5">
        <f t="shared" si="64"/>
        <v>75000</v>
      </c>
      <c r="F453" s="5">
        <f t="shared" si="64"/>
        <v>0</v>
      </c>
      <c r="G453" s="141">
        <f t="shared" si="60"/>
        <v>0</v>
      </c>
      <c r="H453" s="140"/>
    </row>
    <row r="454" spans="1:8">
      <c r="A454" s="4">
        <v>3</v>
      </c>
      <c r="B454" s="139" t="s">
        <v>6</v>
      </c>
      <c r="C454" s="142"/>
      <c r="D454" s="5">
        <f t="shared" si="64"/>
        <v>150000</v>
      </c>
      <c r="E454" s="5">
        <f t="shared" si="64"/>
        <v>75000</v>
      </c>
      <c r="F454" s="5">
        <f t="shared" si="64"/>
        <v>0</v>
      </c>
      <c r="G454" s="141">
        <f t="shared" si="60"/>
        <v>0</v>
      </c>
      <c r="H454" s="140"/>
    </row>
    <row r="455" spans="1:8">
      <c r="A455" s="4">
        <v>38</v>
      </c>
      <c r="B455" s="139" t="s">
        <v>99</v>
      </c>
      <c r="C455" s="142"/>
      <c r="D455" s="5">
        <f t="shared" si="64"/>
        <v>150000</v>
      </c>
      <c r="E455" s="5">
        <f t="shared" si="64"/>
        <v>75000</v>
      </c>
      <c r="F455" s="5">
        <f t="shared" si="64"/>
        <v>0</v>
      </c>
      <c r="G455" s="141">
        <f t="shared" si="60"/>
        <v>0</v>
      </c>
      <c r="H455" s="140"/>
    </row>
    <row r="456" spans="1:8">
      <c r="A456" s="4">
        <v>381</v>
      </c>
      <c r="B456" s="139" t="s">
        <v>100</v>
      </c>
      <c r="C456" s="140"/>
      <c r="D456" s="5">
        <v>150000</v>
      </c>
      <c r="E456" s="5">
        <v>75000</v>
      </c>
      <c r="F456" s="5">
        <f>F457</f>
        <v>0</v>
      </c>
      <c r="G456" s="141">
        <f t="shared" si="60"/>
        <v>0</v>
      </c>
      <c r="H456" s="140"/>
    </row>
    <row r="457" spans="1:8">
      <c r="A457" s="23">
        <v>3811</v>
      </c>
      <c r="B457" s="154" t="s">
        <v>101</v>
      </c>
      <c r="C457" s="152"/>
      <c r="D457" s="24"/>
      <c r="E457" s="24"/>
      <c r="F457" s="24"/>
      <c r="G457" s="141"/>
      <c r="H457" s="140"/>
    </row>
    <row r="458" spans="1:8">
      <c r="A458" s="21"/>
      <c r="B458" s="143"/>
      <c r="C458" s="140"/>
      <c r="D458" s="22"/>
      <c r="E458" s="22"/>
      <c r="F458" s="22"/>
      <c r="G458" s="141"/>
      <c r="H458" s="140"/>
    </row>
    <row r="459" spans="1:8">
      <c r="A459" s="4"/>
      <c r="B459" s="139" t="s">
        <v>256</v>
      </c>
      <c r="C459" s="142"/>
      <c r="D459" s="5">
        <f t="shared" ref="D459:F462" si="65">D460</f>
        <v>33000</v>
      </c>
      <c r="E459" s="5">
        <f t="shared" si="65"/>
        <v>16500</v>
      </c>
      <c r="F459" s="5">
        <f t="shared" si="65"/>
        <v>0</v>
      </c>
      <c r="G459" s="141">
        <f t="shared" ref="G459:G463" si="66">F459/E459*100</f>
        <v>0</v>
      </c>
      <c r="H459" s="140"/>
    </row>
    <row r="460" spans="1:8">
      <c r="A460" s="4"/>
      <c r="B460" s="139" t="s">
        <v>257</v>
      </c>
      <c r="C460" s="142"/>
      <c r="D460" s="5">
        <f t="shared" si="65"/>
        <v>33000</v>
      </c>
      <c r="E460" s="5">
        <f t="shared" si="65"/>
        <v>16500</v>
      </c>
      <c r="F460" s="5">
        <f t="shared" si="65"/>
        <v>0</v>
      </c>
      <c r="G460" s="141">
        <f t="shared" si="66"/>
        <v>0</v>
      </c>
      <c r="H460" s="140"/>
    </row>
    <row r="461" spans="1:8">
      <c r="A461" s="4">
        <v>3</v>
      </c>
      <c r="B461" s="139" t="s">
        <v>6</v>
      </c>
      <c r="C461" s="142"/>
      <c r="D461" s="5">
        <f t="shared" si="65"/>
        <v>33000</v>
      </c>
      <c r="E461" s="5">
        <f t="shared" si="65"/>
        <v>16500</v>
      </c>
      <c r="F461" s="5">
        <f t="shared" si="65"/>
        <v>0</v>
      </c>
      <c r="G461" s="141">
        <f t="shared" si="66"/>
        <v>0</v>
      </c>
      <c r="H461" s="140"/>
    </row>
    <row r="462" spans="1:8">
      <c r="A462" s="4">
        <v>38</v>
      </c>
      <c r="B462" s="139" t="s">
        <v>99</v>
      </c>
      <c r="C462" s="142"/>
      <c r="D462" s="5">
        <f t="shared" si="65"/>
        <v>33000</v>
      </c>
      <c r="E462" s="5">
        <f t="shared" si="65"/>
        <v>16500</v>
      </c>
      <c r="F462" s="5">
        <f t="shared" si="65"/>
        <v>0</v>
      </c>
      <c r="G462" s="141">
        <f t="shared" si="66"/>
        <v>0</v>
      </c>
      <c r="H462" s="140"/>
    </row>
    <row r="463" spans="1:8">
      <c r="A463" s="4">
        <v>381</v>
      </c>
      <c r="B463" s="139" t="s">
        <v>100</v>
      </c>
      <c r="C463" s="140"/>
      <c r="D463" s="5">
        <v>33000</v>
      </c>
      <c r="E463" s="5">
        <v>16500</v>
      </c>
      <c r="F463" s="5">
        <f>F464</f>
        <v>0</v>
      </c>
      <c r="G463" s="141">
        <f t="shared" si="66"/>
        <v>0</v>
      </c>
      <c r="H463" s="140"/>
    </row>
    <row r="464" spans="1:8">
      <c r="A464" s="23">
        <v>3811</v>
      </c>
      <c r="B464" s="154" t="s">
        <v>101</v>
      </c>
      <c r="C464" s="152"/>
      <c r="D464" s="24"/>
      <c r="E464" s="24"/>
      <c r="F464" s="24"/>
      <c r="G464" s="141"/>
      <c r="H464" s="140"/>
    </row>
    <row r="465" spans="1:8">
      <c r="A465" s="21"/>
      <c r="B465" s="143"/>
      <c r="C465" s="140"/>
      <c r="D465" s="22"/>
      <c r="E465" s="22"/>
      <c r="F465" s="22"/>
      <c r="G465" s="141"/>
      <c r="H465" s="140"/>
    </row>
    <row r="466" spans="1:8" ht="30">
      <c r="A466" s="1" t="s">
        <v>115</v>
      </c>
      <c r="B466" s="146" t="s">
        <v>116</v>
      </c>
      <c r="C466" s="153"/>
      <c r="D466" s="2" t="s">
        <v>162</v>
      </c>
      <c r="E466" s="2" t="s">
        <v>157</v>
      </c>
      <c r="F466" s="2" t="s">
        <v>148</v>
      </c>
      <c r="G466" s="146" t="s">
        <v>117</v>
      </c>
      <c r="H466" s="153"/>
    </row>
    <row r="467" spans="1:8">
      <c r="A467" s="3">
        <v>1</v>
      </c>
      <c r="B467" s="148">
        <v>2</v>
      </c>
      <c r="C467" s="149"/>
      <c r="D467" s="3">
        <v>3</v>
      </c>
      <c r="E467" s="3">
        <v>4</v>
      </c>
      <c r="F467" s="3">
        <v>5</v>
      </c>
      <c r="G467" s="148">
        <v>6</v>
      </c>
      <c r="H467" s="149"/>
    </row>
    <row r="468" spans="1:8">
      <c r="A468" s="3"/>
      <c r="B468" s="110"/>
      <c r="C468" s="111"/>
      <c r="D468" s="3"/>
      <c r="E468" s="3"/>
      <c r="F468" s="3"/>
      <c r="G468" s="110"/>
      <c r="H468" s="111"/>
    </row>
    <row r="469" spans="1:8">
      <c r="A469" s="4"/>
      <c r="B469" s="139" t="s">
        <v>258</v>
      </c>
      <c r="C469" s="142"/>
      <c r="D469" s="5">
        <f>D470+D476</f>
        <v>16000</v>
      </c>
      <c r="E469" s="5">
        <f>E470+E476</f>
        <v>8000</v>
      </c>
      <c r="F469" s="5">
        <f t="shared" ref="D469:F472" si="67">F470</f>
        <v>5000</v>
      </c>
      <c r="G469" s="141">
        <f t="shared" ref="G469:G473" si="68">F469/E469*100</f>
        <v>62.5</v>
      </c>
      <c r="H469" s="140"/>
    </row>
    <row r="470" spans="1:8">
      <c r="A470" s="4"/>
      <c r="B470" s="139" t="s">
        <v>259</v>
      </c>
      <c r="C470" s="142"/>
      <c r="D470" s="5">
        <f t="shared" si="67"/>
        <v>10000</v>
      </c>
      <c r="E470" s="5">
        <f t="shared" si="67"/>
        <v>5000</v>
      </c>
      <c r="F470" s="5">
        <f t="shared" si="67"/>
        <v>5000</v>
      </c>
      <c r="G470" s="141">
        <f t="shared" si="68"/>
        <v>100</v>
      </c>
      <c r="H470" s="140"/>
    </row>
    <row r="471" spans="1:8">
      <c r="A471" s="4">
        <v>3</v>
      </c>
      <c r="B471" s="139" t="s">
        <v>6</v>
      </c>
      <c r="C471" s="142"/>
      <c r="D471" s="5">
        <f t="shared" si="67"/>
        <v>10000</v>
      </c>
      <c r="E471" s="5">
        <f t="shared" si="67"/>
        <v>5000</v>
      </c>
      <c r="F471" s="5">
        <f t="shared" si="67"/>
        <v>5000</v>
      </c>
      <c r="G471" s="141">
        <f t="shared" si="68"/>
        <v>100</v>
      </c>
      <c r="H471" s="140"/>
    </row>
    <row r="472" spans="1:8">
      <c r="A472" s="4">
        <v>38</v>
      </c>
      <c r="B472" s="139" t="s">
        <v>99</v>
      </c>
      <c r="C472" s="142"/>
      <c r="D472" s="5">
        <f t="shared" si="67"/>
        <v>10000</v>
      </c>
      <c r="E472" s="5">
        <f t="shared" si="67"/>
        <v>5000</v>
      </c>
      <c r="F472" s="5">
        <f t="shared" si="67"/>
        <v>5000</v>
      </c>
      <c r="G472" s="141">
        <f t="shared" si="68"/>
        <v>100</v>
      </c>
      <c r="H472" s="140"/>
    </row>
    <row r="473" spans="1:8">
      <c r="A473" s="4">
        <v>381</v>
      </c>
      <c r="B473" s="139" t="s">
        <v>100</v>
      </c>
      <c r="C473" s="140"/>
      <c r="D473" s="5">
        <v>10000</v>
      </c>
      <c r="E473" s="5">
        <v>5000</v>
      </c>
      <c r="F473" s="5">
        <f>F474</f>
        <v>5000</v>
      </c>
      <c r="G473" s="141">
        <f t="shared" si="68"/>
        <v>100</v>
      </c>
      <c r="H473" s="140"/>
    </row>
    <row r="474" spans="1:8">
      <c r="A474" s="23">
        <v>3811</v>
      </c>
      <c r="B474" s="154" t="s">
        <v>101</v>
      </c>
      <c r="C474" s="152"/>
      <c r="D474" s="24"/>
      <c r="E474" s="24"/>
      <c r="F474" s="24">
        <v>5000</v>
      </c>
      <c r="G474" s="141"/>
      <c r="H474" s="140"/>
    </row>
    <row r="475" spans="1:8">
      <c r="A475" s="21"/>
      <c r="B475" s="143"/>
      <c r="C475" s="140"/>
      <c r="D475" s="22"/>
      <c r="E475" s="22"/>
      <c r="F475" s="22"/>
      <c r="G475" s="141"/>
      <c r="H475" s="140"/>
    </row>
    <row r="476" spans="1:8">
      <c r="A476" s="4"/>
      <c r="B476" s="139" t="s">
        <v>260</v>
      </c>
      <c r="C476" s="142"/>
      <c r="D476" s="5">
        <f t="shared" ref="D476:F478" si="69">D477</f>
        <v>6000</v>
      </c>
      <c r="E476" s="5">
        <f t="shared" si="69"/>
        <v>3000</v>
      </c>
      <c r="F476" s="5">
        <f t="shared" si="69"/>
        <v>0</v>
      </c>
      <c r="G476" s="141">
        <f t="shared" ref="G476:G479" si="70">F476/E476*100</f>
        <v>0</v>
      </c>
      <c r="H476" s="140"/>
    </row>
    <row r="477" spans="1:8">
      <c r="A477" s="4">
        <v>3</v>
      </c>
      <c r="B477" s="139" t="s">
        <v>6</v>
      </c>
      <c r="C477" s="142"/>
      <c r="D477" s="5">
        <f t="shared" si="69"/>
        <v>6000</v>
      </c>
      <c r="E477" s="5">
        <f t="shared" si="69"/>
        <v>3000</v>
      </c>
      <c r="F477" s="5">
        <f t="shared" si="69"/>
        <v>0</v>
      </c>
      <c r="G477" s="141">
        <f t="shared" si="70"/>
        <v>0</v>
      </c>
      <c r="H477" s="140"/>
    </row>
    <row r="478" spans="1:8">
      <c r="A478" s="4">
        <v>38</v>
      </c>
      <c r="B478" s="139" t="s">
        <v>99</v>
      </c>
      <c r="C478" s="142"/>
      <c r="D478" s="5">
        <f t="shared" si="69"/>
        <v>6000</v>
      </c>
      <c r="E478" s="5">
        <f t="shared" si="69"/>
        <v>3000</v>
      </c>
      <c r="F478" s="5">
        <f t="shared" si="69"/>
        <v>0</v>
      </c>
      <c r="G478" s="141">
        <f t="shared" si="70"/>
        <v>0</v>
      </c>
      <c r="H478" s="140"/>
    </row>
    <row r="479" spans="1:8">
      <c r="A479" s="4">
        <v>381</v>
      </c>
      <c r="B479" s="139" t="s">
        <v>100</v>
      </c>
      <c r="C479" s="140"/>
      <c r="D479" s="5">
        <v>6000</v>
      </c>
      <c r="E479" s="5">
        <v>3000</v>
      </c>
      <c r="F479" s="5">
        <f>F480</f>
        <v>0</v>
      </c>
      <c r="G479" s="141">
        <f t="shared" si="70"/>
        <v>0</v>
      </c>
      <c r="H479" s="140"/>
    </row>
    <row r="480" spans="1:8">
      <c r="A480" s="23">
        <v>3811</v>
      </c>
      <c r="B480" s="154" t="s">
        <v>101</v>
      </c>
      <c r="C480" s="152"/>
      <c r="D480" s="24"/>
      <c r="E480" s="24"/>
      <c r="F480" s="24">
        <v>0</v>
      </c>
      <c r="G480" s="141"/>
      <c r="H480" s="140"/>
    </row>
    <row r="481" spans="1:8">
      <c r="A481" s="23"/>
      <c r="B481" s="117"/>
      <c r="C481" s="116"/>
      <c r="D481" s="24"/>
      <c r="E481" s="24"/>
      <c r="F481" s="24"/>
      <c r="G481" s="114"/>
      <c r="H481" s="113"/>
    </row>
    <row r="482" spans="1:8">
      <c r="A482" s="23"/>
      <c r="B482" s="95"/>
      <c r="C482" s="92"/>
      <c r="D482" s="24"/>
      <c r="E482" s="24"/>
      <c r="F482" s="24"/>
      <c r="G482" s="89"/>
      <c r="H482" s="88"/>
    </row>
    <row r="483" spans="1:8" s="19" customFormat="1">
      <c r="A483" s="4"/>
      <c r="B483" s="87" t="s">
        <v>261</v>
      </c>
      <c r="C483" s="91"/>
      <c r="D483" s="5">
        <f t="shared" ref="D483:E486" si="71">D484</f>
        <v>9660000</v>
      </c>
      <c r="E483" s="5">
        <f t="shared" si="71"/>
        <v>4805000</v>
      </c>
      <c r="F483" s="5">
        <f>F484</f>
        <v>460528.14</v>
      </c>
      <c r="G483" s="89"/>
      <c r="H483" s="91">
        <f>F483/E483*100</f>
        <v>9.5843525494276793</v>
      </c>
    </row>
    <row r="484" spans="1:8" s="19" customFormat="1">
      <c r="A484" s="4"/>
      <c r="B484" s="87" t="s">
        <v>262</v>
      </c>
      <c r="C484" s="91"/>
      <c r="D484" s="5">
        <f t="shared" si="71"/>
        <v>9660000</v>
      </c>
      <c r="E484" s="5">
        <f t="shared" si="71"/>
        <v>4805000</v>
      </c>
      <c r="F484" s="5">
        <f>F485</f>
        <v>460528.14</v>
      </c>
      <c r="G484" s="89"/>
      <c r="H484" s="115">
        <f t="shared" ref="H484:H489" si="72">F484/E484*100</f>
        <v>9.5843525494276793</v>
      </c>
    </row>
    <row r="485" spans="1:8" s="19" customFormat="1">
      <c r="A485" s="4"/>
      <c r="B485" s="87" t="s">
        <v>263</v>
      </c>
      <c r="C485" s="91"/>
      <c r="D485" s="5">
        <f t="shared" si="71"/>
        <v>9660000</v>
      </c>
      <c r="E485" s="5">
        <f t="shared" si="71"/>
        <v>4805000</v>
      </c>
      <c r="F485" s="5">
        <f>F486</f>
        <v>460528.14</v>
      </c>
      <c r="G485" s="89"/>
      <c r="H485" s="115">
        <f t="shared" si="72"/>
        <v>9.5843525494276793</v>
      </c>
    </row>
    <row r="486" spans="1:8" s="19" customFormat="1">
      <c r="A486" s="4"/>
      <c r="B486" s="87" t="s">
        <v>264</v>
      </c>
      <c r="C486" s="91"/>
      <c r="D486" s="5">
        <f t="shared" si="71"/>
        <v>9660000</v>
      </c>
      <c r="E486" s="5">
        <f t="shared" si="71"/>
        <v>4805000</v>
      </c>
      <c r="F486" s="5">
        <f>F487</f>
        <v>460528.14</v>
      </c>
      <c r="G486" s="89"/>
      <c r="H486" s="115">
        <f t="shared" si="72"/>
        <v>9.5843525494276793</v>
      </c>
    </row>
    <row r="487" spans="1:8" s="19" customFormat="1">
      <c r="A487" s="4">
        <v>4</v>
      </c>
      <c r="B487" s="87" t="s">
        <v>265</v>
      </c>
      <c r="C487" s="91"/>
      <c r="D487" s="5">
        <f>D488+D493</f>
        <v>9660000</v>
      </c>
      <c r="E487" s="5">
        <f>E488+E493</f>
        <v>4805000</v>
      </c>
      <c r="F487" s="5">
        <f>F488+F493+F503</f>
        <v>460528.14</v>
      </c>
      <c r="G487" s="89"/>
      <c r="H487" s="115">
        <f t="shared" si="72"/>
        <v>9.5843525494276793</v>
      </c>
    </row>
    <row r="488" spans="1:8" s="19" customFormat="1">
      <c r="A488" s="4">
        <v>41</v>
      </c>
      <c r="B488" s="87" t="s">
        <v>266</v>
      </c>
      <c r="C488" s="91"/>
      <c r="D488" s="5">
        <f>D489+D491</f>
        <v>50000</v>
      </c>
      <c r="E488" s="5">
        <f>E489+E491</f>
        <v>25000</v>
      </c>
      <c r="F488" s="5">
        <f>F489+F491</f>
        <v>0</v>
      </c>
      <c r="G488" s="89"/>
      <c r="H488" s="115">
        <f t="shared" si="72"/>
        <v>0</v>
      </c>
    </row>
    <row r="489" spans="1:8" s="19" customFormat="1">
      <c r="A489" s="4">
        <v>411</v>
      </c>
      <c r="B489" s="87" t="s">
        <v>267</v>
      </c>
      <c r="C489" s="91"/>
      <c r="D489" s="5">
        <v>20000</v>
      </c>
      <c r="E489" s="5">
        <v>10000</v>
      </c>
      <c r="F489" s="5">
        <f>F490</f>
        <v>0</v>
      </c>
      <c r="G489" s="89"/>
      <c r="H489" s="115">
        <f t="shared" si="72"/>
        <v>0</v>
      </c>
    </row>
    <row r="490" spans="1:8">
      <c r="A490" s="23">
        <v>4111</v>
      </c>
      <c r="B490" s="103" t="s">
        <v>213</v>
      </c>
      <c r="C490" s="80"/>
      <c r="D490" s="24"/>
      <c r="E490" s="24"/>
      <c r="F490" s="24">
        <v>0</v>
      </c>
      <c r="G490" s="78"/>
      <c r="H490" s="79"/>
    </row>
    <row r="491" spans="1:8" s="19" customFormat="1">
      <c r="A491" s="4">
        <v>412</v>
      </c>
      <c r="B491" s="87" t="s">
        <v>171</v>
      </c>
      <c r="C491" s="91"/>
      <c r="D491" s="5">
        <v>30000</v>
      </c>
      <c r="E491" s="5">
        <v>15000</v>
      </c>
      <c r="F491" s="5">
        <f>F492</f>
        <v>0</v>
      </c>
      <c r="G491" s="89"/>
      <c r="H491" s="91">
        <f>F491/E491*100</f>
        <v>0</v>
      </c>
    </row>
    <row r="492" spans="1:8">
      <c r="A492" s="23">
        <v>4126</v>
      </c>
      <c r="B492" s="103" t="s">
        <v>170</v>
      </c>
      <c r="C492" s="80"/>
      <c r="D492" s="24"/>
      <c r="E492" s="24"/>
      <c r="F492" s="24">
        <v>0</v>
      </c>
      <c r="G492" s="78"/>
      <c r="H492" s="79"/>
    </row>
    <row r="493" spans="1:8" s="19" customFormat="1">
      <c r="A493" s="4">
        <v>42</v>
      </c>
      <c r="B493" s="87" t="s">
        <v>119</v>
      </c>
      <c r="C493" s="91"/>
      <c r="D493" s="5">
        <f>D494+D501</f>
        <v>9610000</v>
      </c>
      <c r="E493" s="5">
        <f>E494+E501</f>
        <v>4780000</v>
      </c>
      <c r="F493" s="5">
        <f>F494+F501</f>
        <v>404128.52</v>
      </c>
      <c r="G493" s="89"/>
      <c r="H493" s="91">
        <f>F493/E493*100</f>
        <v>8.4545715481171548</v>
      </c>
    </row>
    <row r="494" spans="1:8" s="19" customFormat="1">
      <c r="A494" s="4">
        <v>421</v>
      </c>
      <c r="B494" s="87" t="s">
        <v>103</v>
      </c>
      <c r="C494" s="91"/>
      <c r="D494" s="5">
        <v>9460000</v>
      </c>
      <c r="E494" s="5">
        <v>4730000</v>
      </c>
      <c r="F494" s="5">
        <f>F495+F496+F497</f>
        <v>404128.52</v>
      </c>
      <c r="G494" s="89"/>
      <c r="H494" s="115">
        <f>F494/E494*100</f>
        <v>8.5439433403805491</v>
      </c>
    </row>
    <row r="495" spans="1:8">
      <c r="A495" s="23">
        <v>4212</v>
      </c>
      <c r="B495" s="103" t="s">
        <v>104</v>
      </c>
      <c r="C495" s="80"/>
      <c r="D495" s="24"/>
      <c r="E495" s="24"/>
      <c r="F495" s="24">
        <v>135625</v>
      </c>
      <c r="G495" s="78"/>
      <c r="H495" s="79"/>
    </row>
    <row r="496" spans="1:8">
      <c r="A496" s="23">
        <v>4213</v>
      </c>
      <c r="B496" s="103" t="s">
        <v>268</v>
      </c>
      <c r="C496" s="80"/>
      <c r="D496" s="24"/>
      <c r="E496" s="24"/>
      <c r="F496" s="24">
        <v>0</v>
      </c>
      <c r="G496" s="78"/>
      <c r="H496" s="79"/>
    </row>
    <row r="497" spans="1:8">
      <c r="A497" s="23">
        <v>4214</v>
      </c>
      <c r="B497" s="103" t="s">
        <v>175</v>
      </c>
      <c r="C497" s="80"/>
      <c r="D497" s="24"/>
      <c r="E497" s="24"/>
      <c r="F497" s="24">
        <v>268503.52</v>
      </c>
      <c r="G497" s="78"/>
      <c r="H497" s="79"/>
    </row>
    <row r="498" spans="1:8" ht="30">
      <c r="A498" s="1" t="s">
        <v>115</v>
      </c>
      <c r="B498" s="146" t="s">
        <v>116</v>
      </c>
      <c r="C498" s="153"/>
      <c r="D498" s="2" t="s">
        <v>162</v>
      </c>
      <c r="E498" s="2" t="s">
        <v>157</v>
      </c>
      <c r="F498" s="2" t="s">
        <v>148</v>
      </c>
      <c r="G498" s="146" t="s">
        <v>117</v>
      </c>
      <c r="H498" s="153"/>
    </row>
    <row r="499" spans="1:8">
      <c r="A499" s="3">
        <v>1</v>
      </c>
      <c r="B499" s="148">
        <v>2</v>
      </c>
      <c r="C499" s="149"/>
      <c r="D499" s="3">
        <v>3</v>
      </c>
      <c r="E499" s="3">
        <v>4</v>
      </c>
      <c r="F499" s="3">
        <v>5</v>
      </c>
      <c r="G499" s="148">
        <v>6</v>
      </c>
      <c r="H499" s="149"/>
    </row>
    <row r="500" spans="1:8">
      <c r="A500" s="3"/>
      <c r="B500" s="110"/>
      <c r="C500" s="111"/>
      <c r="D500" s="3"/>
      <c r="E500" s="3"/>
      <c r="F500" s="3"/>
      <c r="G500" s="110"/>
      <c r="H500" s="111"/>
    </row>
    <row r="501" spans="1:8" s="19" customFormat="1">
      <c r="A501" s="4">
        <v>426</v>
      </c>
      <c r="B501" s="112" t="s">
        <v>269</v>
      </c>
      <c r="C501" s="115"/>
      <c r="D501" s="5">
        <v>150000</v>
      </c>
      <c r="E501" s="5">
        <v>50000</v>
      </c>
      <c r="F501" s="5">
        <f>F502</f>
        <v>0</v>
      </c>
      <c r="G501" s="114"/>
      <c r="H501" s="115">
        <v>0</v>
      </c>
    </row>
    <row r="502" spans="1:8" s="134" customFormat="1">
      <c r="A502" s="130">
        <v>4264</v>
      </c>
      <c r="B502" s="129" t="s">
        <v>288</v>
      </c>
      <c r="C502" s="131"/>
      <c r="D502" s="132"/>
      <c r="E502" s="132"/>
      <c r="F502" s="132">
        <v>0</v>
      </c>
      <c r="G502" s="133"/>
      <c r="H502" s="131"/>
    </row>
    <row r="503" spans="1:8" s="19" customFormat="1">
      <c r="A503" s="4">
        <v>45</v>
      </c>
      <c r="B503" s="112" t="s">
        <v>286</v>
      </c>
      <c r="C503" s="115"/>
      <c r="D503" s="5">
        <f>D504+D507</f>
        <v>0</v>
      </c>
      <c r="E503" s="5">
        <f>E504+E507</f>
        <v>0</v>
      </c>
      <c r="F503" s="5">
        <f>F504</f>
        <v>56399.62</v>
      </c>
      <c r="G503" s="114"/>
      <c r="H503" s="115">
        <v>0</v>
      </c>
    </row>
    <row r="504" spans="1:8" s="19" customFormat="1">
      <c r="A504" s="4">
        <v>451</v>
      </c>
      <c r="B504" s="112" t="s">
        <v>287</v>
      </c>
      <c r="C504" s="115"/>
      <c r="D504" s="5">
        <v>0</v>
      </c>
      <c r="E504" s="5">
        <v>0</v>
      </c>
      <c r="F504" s="5">
        <f>F505</f>
        <v>56399.62</v>
      </c>
      <c r="G504" s="114"/>
      <c r="H504" s="115">
        <v>0</v>
      </c>
    </row>
    <row r="505" spans="1:8">
      <c r="A505" s="23">
        <v>4511</v>
      </c>
      <c r="B505" s="129" t="s">
        <v>109</v>
      </c>
      <c r="C505" s="116"/>
      <c r="D505" s="24"/>
      <c r="E505" s="24"/>
      <c r="F505" s="24">
        <v>56399.62</v>
      </c>
      <c r="G505" s="114"/>
      <c r="H505" s="113"/>
    </row>
    <row r="506" spans="1:8">
      <c r="A506" s="70"/>
      <c r="B506" s="71"/>
      <c r="C506" s="25"/>
      <c r="D506" s="72"/>
      <c r="E506" s="72"/>
      <c r="F506" s="72"/>
      <c r="G506" s="73"/>
      <c r="H506" s="25"/>
    </row>
    <row r="507" spans="1:8" s="19" customFormat="1">
      <c r="A507" s="75" t="s">
        <v>189</v>
      </c>
      <c r="B507" s="74" t="s">
        <v>190</v>
      </c>
      <c r="C507" s="74"/>
      <c r="D507" s="10"/>
      <c r="E507" s="10"/>
      <c r="F507" s="10"/>
      <c r="G507" s="73"/>
      <c r="H507" s="74"/>
    </row>
    <row r="508" spans="1:8">
      <c r="A508" s="158" t="s">
        <v>130</v>
      </c>
      <c r="B508" s="158"/>
      <c r="C508" s="158"/>
      <c r="D508" s="158"/>
      <c r="E508" s="158"/>
      <c r="F508" s="158"/>
      <c r="G508" s="158"/>
      <c r="H508" s="158"/>
    </row>
    <row r="510" spans="1:8">
      <c r="A510" t="s">
        <v>299</v>
      </c>
    </row>
    <row r="512" spans="1:8" s="19" customFormat="1">
      <c r="A512" s="18" t="s">
        <v>191</v>
      </c>
      <c r="B512" s="19" t="s">
        <v>308</v>
      </c>
    </row>
    <row r="513" spans="1:8" s="33" customFormat="1">
      <c r="A513" s="158" t="s">
        <v>131</v>
      </c>
      <c r="B513" s="164"/>
      <c r="C513" s="164"/>
      <c r="D513" s="164"/>
      <c r="E513" s="164"/>
      <c r="F513" s="164"/>
      <c r="G513" s="164"/>
      <c r="H513" s="164"/>
    </row>
    <row r="515" spans="1:8">
      <c r="A515" t="s">
        <v>300</v>
      </c>
    </row>
    <row r="517" spans="1:8" s="19" customFormat="1">
      <c r="A517" s="18" t="s">
        <v>192</v>
      </c>
      <c r="B517" s="19" t="s">
        <v>193</v>
      </c>
    </row>
    <row r="518" spans="1:8">
      <c r="A518" s="158" t="s">
        <v>132</v>
      </c>
      <c r="B518" s="158"/>
      <c r="C518" s="158"/>
      <c r="D518" s="158"/>
      <c r="E518" s="158"/>
      <c r="F518" s="158"/>
      <c r="G518" s="158"/>
      <c r="H518" s="158"/>
    </row>
    <row r="520" spans="1:8">
      <c r="A520" t="s">
        <v>290</v>
      </c>
    </row>
    <row r="522" spans="1:8" s="19" customFormat="1">
      <c r="A522" s="18" t="s">
        <v>194</v>
      </c>
      <c r="B522" s="19" t="s">
        <v>319</v>
      </c>
    </row>
    <row r="523" spans="1:8">
      <c r="A523" s="158" t="s">
        <v>138</v>
      </c>
      <c r="B523" s="158"/>
      <c r="C523" s="158"/>
      <c r="D523" s="158"/>
      <c r="E523" s="158"/>
      <c r="F523" s="158"/>
      <c r="G523" s="158"/>
      <c r="H523" s="158"/>
    </row>
    <row r="525" spans="1:8">
      <c r="A525" t="s">
        <v>301</v>
      </c>
    </row>
    <row r="526" spans="1:8">
      <c r="A526" t="s">
        <v>195</v>
      </c>
    </row>
    <row r="527" spans="1:8">
      <c r="A527" t="s">
        <v>196</v>
      </c>
    </row>
    <row r="528" spans="1:8">
      <c r="A528" t="s">
        <v>197</v>
      </c>
    </row>
    <row r="530" spans="1:3">
      <c r="A530" t="s">
        <v>291</v>
      </c>
    </row>
    <row r="531" spans="1:3">
      <c r="A531" t="s">
        <v>298</v>
      </c>
    </row>
    <row r="532" spans="1:3">
      <c r="A532" t="s">
        <v>198</v>
      </c>
    </row>
    <row r="533" spans="1:3">
      <c r="A533" t="s">
        <v>302</v>
      </c>
    </row>
    <row r="535" spans="1:3">
      <c r="C535" s="68" t="s">
        <v>199</v>
      </c>
    </row>
    <row r="536" spans="1:3">
      <c r="A536" t="s">
        <v>303</v>
      </c>
    </row>
    <row r="537" spans="1:3">
      <c r="A537" t="s">
        <v>304</v>
      </c>
    </row>
    <row r="538" spans="1:3">
      <c r="A538" t="s">
        <v>200</v>
      </c>
    </row>
    <row r="539" spans="1:3">
      <c r="A539" t="s">
        <v>305</v>
      </c>
    </row>
    <row r="540" spans="1:3">
      <c r="A540" t="s">
        <v>201</v>
      </c>
    </row>
    <row r="541" spans="1:3">
      <c r="A541" t="s">
        <v>202</v>
      </c>
    </row>
    <row r="542" spans="1:3">
      <c r="A542" t="s">
        <v>292</v>
      </c>
    </row>
    <row r="543" spans="1:3">
      <c r="A543" t="s">
        <v>293</v>
      </c>
    </row>
    <row r="544" spans="1:3">
      <c r="A544" t="s">
        <v>294</v>
      </c>
    </row>
    <row r="545" spans="1:8">
      <c r="A545" t="s">
        <v>203</v>
      </c>
    </row>
    <row r="546" spans="1:8">
      <c r="A546" t="s">
        <v>204</v>
      </c>
    </row>
    <row r="548" spans="1:8">
      <c r="C548" s="135" t="s">
        <v>206</v>
      </c>
    </row>
    <row r="549" spans="1:8">
      <c r="A549" t="s">
        <v>306</v>
      </c>
    </row>
    <row r="551" spans="1:8" s="19" customFormat="1">
      <c r="A551" s="18" t="s">
        <v>320</v>
      </c>
      <c r="B551" s="19" t="s">
        <v>205</v>
      </c>
    </row>
    <row r="552" spans="1:8">
      <c r="C552" s="135" t="s">
        <v>307</v>
      </c>
    </row>
    <row r="554" spans="1:8">
      <c r="A554" t="s">
        <v>321</v>
      </c>
    </row>
    <row r="556" spans="1:8">
      <c r="A556" s="158" t="s">
        <v>133</v>
      </c>
      <c r="B556" s="158"/>
      <c r="C556" s="158"/>
      <c r="D556" s="158"/>
      <c r="E556" s="158"/>
      <c r="F556" s="158"/>
      <c r="G556" s="158"/>
      <c r="H556" s="158"/>
    </row>
    <row r="557" spans="1:8">
      <c r="A557" s="158" t="s">
        <v>295</v>
      </c>
      <c r="B557" s="158"/>
      <c r="C557" s="158"/>
      <c r="D557" s="158"/>
      <c r="E557" s="158"/>
      <c r="F557" s="158"/>
      <c r="G557" s="158"/>
      <c r="H557" s="158"/>
    </row>
    <row r="558" spans="1:8">
      <c r="A558" t="s">
        <v>207</v>
      </c>
      <c r="B558" t="s">
        <v>310</v>
      </c>
    </row>
    <row r="559" spans="1:8">
      <c r="A559" t="s">
        <v>208</v>
      </c>
      <c r="B559" t="s">
        <v>309</v>
      </c>
    </row>
    <row r="560" spans="1:8">
      <c r="A560" t="s">
        <v>296</v>
      </c>
      <c r="B560" t="s">
        <v>311</v>
      </c>
    </row>
    <row r="561" spans="1:7">
      <c r="G561" s="19" t="s">
        <v>136</v>
      </c>
    </row>
    <row r="562" spans="1:7">
      <c r="A562" t="s">
        <v>316</v>
      </c>
      <c r="G562" t="s">
        <v>312</v>
      </c>
    </row>
  </sheetData>
  <mergeCells count="388">
    <mergeCell ref="B384:C384"/>
    <mergeCell ref="G384:H384"/>
    <mergeCell ref="B474:C474"/>
    <mergeCell ref="G474:H474"/>
    <mergeCell ref="B475:C475"/>
    <mergeCell ref="G475:H475"/>
    <mergeCell ref="B435:C435"/>
    <mergeCell ref="G435:H435"/>
    <mergeCell ref="B356:C356"/>
    <mergeCell ref="G356:H356"/>
    <mergeCell ref="B363:C363"/>
    <mergeCell ref="G363:H363"/>
    <mergeCell ref="B370:C370"/>
    <mergeCell ref="G370:H370"/>
    <mergeCell ref="B371:C371"/>
    <mergeCell ref="G371:H371"/>
    <mergeCell ref="B402:C402"/>
    <mergeCell ref="G402:H402"/>
    <mergeCell ref="B403:C403"/>
    <mergeCell ref="G403:H403"/>
    <mergeCell ref="B434:C434"/>
    <mergeCell ref="G434:H434"/>
    <mergeCell ref="B418:C418"/>
    <mergeCell ref="G418:H418"/>
    <mergeCell ref="B373:C373"/>
    <mergeCell ref="G373:H373"/>
    <mergeCell ref="B479:C479"/>
    <mergeCell ref="G479:H479"/>
    <mergeCell ref="B480:C480"/>
    <mergeCell ref="G480:H480"/>
    <mergeCell ref="B476:C476"/>
    <mergeCell ref="G476:H476"/>
    <mergeCell ref="B477:C477"/>
    <mergeCell ref="G477:H477"/>
    <mergeCell ref="B478:C478"/>
    <mergeCell ref="G478:H478"/>
    <mergeCell ref="B465:C465"/>
    <mergeCell ref="G465:H465"/>
    <mergeCell ref="B469:C469"/>
    <mergeCell ref="G469:H469"/>
    <mergeCell ref="B470:C470"/>
    <mergeCell ref="G470:H470"/>
    <mergeCell ref="B466:C466"/>
    <mergeCell ref="G466:H466"/>
    <mergeCell ref="B471:C471"/>
    <mergeCell ref="G471:H471"/>
    <mergeCell ref="B467:C467"/>
    <mergeCell ref="G467:H467"/>
    <mergeCell ref="B388:C388"/>
    <mergeCell ref="G388:H388"/>
    <mergeCell ref="B385:C385"/>
    <mergeCell ref="G385:H385"/>
    <mergeCell ref="B389:C389"/>
    <mergeCell ref="G389:H389"/>
    <mergeCell ref="B463:C463"/>
    <mergeCell ref="G463:H463"/>
    <mergeCell ref="B464:C464"/>
    <mergeCell ref="G464:H464"/>
    <mergeCell ref="B417:C417"/>
    <mergeCell ref="G417:H417"/>
    <mergeCell ref="B441:C441"/>
    <mergeCell ref="G441:H441"/>
    <mergeCell ref="B442:C442"/>
    <mergeCell ref="G442:H442"/>
    <mergeCell ref="B443:C443"/>
    <mergeCell ref="G443:H443"/>
    <mergeCell ref="B459:C459"/>
    <mergeCell ref="G459:H459"/>
    <mergeCell ref="B460:C460"/>
    <mergeCell ref="G460:H460"/>
    <mergeCell ref="B453:C453"/>
    <mergeCell ref="G453:H453"/>
    <mergeCell ref="B345:C345"/>
    <mergeCell ref="G345:H345"/>
    <mergeCell ref="B339:C339"/>
    <mergeCell ref="G339:H339"/>
    <mergeCell ref="B340:C340"/>
    <mergeCell ref="G340:H340"/>
    <mergeCell ref="B410:C410"/>
    <mergeCell ref="G410:H410"/>
    <mergeCell ref="B375:C375"/>
    <mergeCell ref="G375:H375"/>
    <mergeCell ref="B405:C405"/>
    <mergeCell ref="G405:H405"/>
    <mergeCell ref="B406:C406"/>
    <mergeCell ref="G406:H406"/>
    <mergeCell ref="B390:C390"/>
    <mergeCell ref="G390:H390"/>
    <mergeCell ref="B391:C391"/>
    <mergeCell ref="G391:H391"/>
    <mergeCell ref="B376:C376"/>
    <mergeCell ref="G376:H376"/>
    <mergeCell ref="B409:C409"/>
    <mergeCell ref="G409:H409"/>
    <mergeCell ref="B392:C392"/>
    <mergeCell ref="G392:H392"/>
    <mergeCell ref="B336:C336"/>
    <mergeCell ref="G336:H336"/>
    <mergeCell ref="B337:C337"/>
    <mergeCell ref="G337:H337"/>
    <mergeCell ref="B342:C342"/>
    <mergeCell ref="G342:H342"/>
    <mergeCell ref="B343:C343"/>
    <mergeCell ref="G343:H343"/>
    <mergeCell ref="B344:C344"/>
    <mergeCell ref="G344:H344"/>
    <mergeCell ref="B445:C445"/>
    <mergeCell ref="G445:H445"/>
    <mergeCell ref="B446:C446"/>
    <mergeCell ref="G446:H446"/>
    <mergeCell ref="B447:C447"/>
    <mergeCell ref="G447:H447"/>
    <mergeCell ref="B448:C448"/>
    <mergeCell ref="G448:H448"/>
    <mergeCell ref="A556:H556"/>
    <mergeCell ref="G499:H499"/>
    <mergeCell ref="A557:H557"/>
    <mergeCell ref="A513:H513"/>
    <mergeCell ref="A508:H508"/>
    <mergeCell ref="A518:H518"/>
    <mergeCell ref="A523:H523"/>
    <mergeCell ref="B454:C454"/>
    <mergeCell ref="G454:H454"/>
    <mergeCell ref="B455:C455"/>
    <mergeCell ref="G455:H455"/>
    <mergeCell ref="B456:C456"/>
    <mergeCell ref="G456:H456"/>
    <mergeCell ref="B457:C457"/>
    <mergeCell ref="G457:H457"/>
    <mergeCell ref="B458:C458"/>
    <mergeCell ref="G458:H458"/>
    <mergeCell ref="B472:C472"/>
    <mergeCell ref="G472:H472"/>
    <mergeCell ref="B473:C473"/>
    <mergeCell ref="G473:H473"/>
    <mergeCell ref="B461:C461"/>
    <mergeCell ref="G461:H461"/>
    <mergeCell ref="B462:C462"/>
    <mergeCell ref="G462:H462"/>
    <mergeCell ref="B499:C499"/>
    <mergeCell ref="B335:C335"/>
    <mergeCell ref="G335:H335"/>
    <mergeCell ref="B423:C423"/>
    <mergeCell ref="G423:H423"/>
    <mergeCell ref="B424:C424"/>
    <mergeCell ref="G424:H424"/>
    <mergeCell ref="B425:C425"/>
    <mergeCell ref="G425:H425"/>
    <mergeCell ref="B415:C415"/>
    <mergeCell ref="G415:H415"/>
    <mergeCell ref="B416:C416"/>
    <mergeCell ref="G416:H416"/>
    <mergeCell ref="B419:C419"/>
    <mergeCell ref="G419:H419"/>
    <mergeCell ref="B420:C420"/>
    <mergeCell ref="G420:H420"/>
    <mergeCell ref="B421:C421"/>
    <mergeCell ref="G421:H421"/>
    <mergeCell ref="B407:C407"/>
    <mergeCell ref="G407:H407"/>
    <mergeCell ref="B408:C408"/>
    <mergeCell ref="G408:H408"/>
    <mergeCell ref="B347:C347"/>
    <mergeCell ref="G347:H347"/>
    <mergeCell ref="B332:C332"/>
    <mergeCell ref="G332:H332"/>
    <mergeCell ref="B333:C333"/>
    <mergeCell ref="G333:H333"/>
    <mergeCell ref="B320:C320"/>
    <mergeCell ref="G320:H320"/>
    <mergeCell ref="B359:C359"/>
    <mergeCell ref="G359:H359"/>
    <mergeCell ref="G303:H303"/>
    <mergeCell ref="G321:H321"/>
    <mergeCell ref="B312:C312"/>
    <mergeCell ref="G312:H312"/>
    <mergeCell ref="B313:C313"/>
    <mergeCell ref="G313:H313"/>
    <mergeCell ref="B358:C358"/>
    <mergeCell ref="G358:H358"/>
    <mergeCell ref="B316:C316"/>
    <mergeCell ref="G316:H316"/>
    <mergeCell ref="B317:C317"/>
    <mergeCell ref="G317:H317"/>
    <mergeCell ref="B318:C318"/>
    <mergeCell ref="G318:H318"/>
    <mergeCell ref="B319:C319"/>
    <mergeCell ref="B322:C322"/>
    <mergeCell ref="B315:C315"/>
    <mergeCell ref="G315:H315"/>
    <mergeCell ref="G319:H319"/>
    <mergeCell ref="B330:C330"/>
    <mergeCell ref="G330:H330"/>
    <mergeCell ref="B331:C331"/>
    <mergeCell ref="G331:H331"/>
    <mergeCell ref="G322:H322"/>
    <mergeCell ref="B329:C329"/>
    <mergeCell ref="G329:H329"/>
    <mergeCell ref="B321:C321"/>
    <mergeCell ref="G248:H248"/>
    <mergeCell ref="G249:H249"/>
    <mergeCell ref="G250:H250"/>
    <mergeCell ref="B295:C295"/>
    <mergeCell ref="G295:H295"/>
    <mergeCell ref="B296:C296"/>
    <mergeCell ref="G296:H296"/>
    <mergeCell ref="B297:C297"/>
    <mergeCell ref="G297:H297"/>
    <mergeCell ref="B258:C258"/>
    <mergeCell ref="G258:H258"/>
    <mergeCell ref="B248:C248"/>
    <mergeCell ref="B249:C249"/>
    <mergeCell ref="B250:C250"/>
    <mergeCell ref="B253:C253"/>
    <mergeCell ref="G253:H253"/>
    <mergeCell ref="B254:C254"/>
    <mergeCell ref="G254:H254"/>
    <mergeCell ref="B255:C255"/>
    <mergeCell ref="G255:H255"/>
    <mergeCell ref="B282:C282"/>
    <mergeCell ref="G282:H282"/>
    <mergeCell ref="B256:C256"/>
    <mergeCell ref="G256:H256"/>
    <mergeCell ref="B245:C245"/>
    <mergeCell ref="B246:C246"/>
    <mergeCell ref="G245:H245"/>
    <mergeCell ref="G246:H246"/>
    <mergeCell ref="A223:C223"/>
    <mergeCell ref="G223:H223"/>
    <mergeCell ref="A221:C221"/>
    <mergeCell ref="G221:H221"/>
    <mergeCell ref="A222:C222"/>
    <mergeCell ref="G222:H222"/>
    <mergeCell ref="A7:H7"/>
    <mergeCell ref="A4:H4"/>
    <mergeCell ref="A200:H200"/>
    <mergeCell ref="A213:C213"/>
    <mergeCell ref="A214:C214"/>
    <mergeCell ref="A31:H31"/>
    <mergeCell ref="A220:C220"/>
    <mergeCell ref="G216:H216"/>
    <mergeCell ref="G217:H217"/>
    <mergeCell ref="G218:H218"/>
    <mergeCell ref="G219:H219"/>
    <mergeCell ref="G220:H220"/>
    <mergeCell ref="A217:C217"/>
    <mergeCell ref="A218:C218"/>
    <mergeCell ref="A219:C219"/>
    <mergeCell ref="A215:C215"/>
    <mergeCell ref="G213:H213"/>
    <mergeCell ref="G214:H214"/>
    <mergeCell ref="G215:H215"/>
    <mergeCell ref="A216:C216"/>
    <mergeCell ref="B257:C257"/>
    <mergeCell ref="G257:H257"/>
    <mergeCell ref="B273:C273"/>
    <mergeCell ref="G273:H273"/>
    <mergeCell ref="B274:C274"/>
    <mergeCell ref="G274:H274"/>
    <mergeCell ref="B292:C292"/>
    <mergeCell ref="B311:C311"/>
    <mergeCell ref="G311:H311"/>
    <mergeCell ref="B283:C283"/>
    <mergeCell ref="G283:H283"/>
    <mergeCell ref="B275:C275"/>
    <mergeCell ref="G275:H275"/>
    <mergeCell ref="G293:H293"/>
    <mergeCell ref="B294:C294"/>
    <mergeCell ref="G294:H294"/>
    <mergeCell ref="B285:C285"/>
    <mergeCell ref="B259:C259"/>
    <mergeCell ref="G259:H259"/>
    <mergeCell ref="B260:C260"/>
    <mergeCell ref="G260:H260"/>
    <mergeCell ref="B261:C261"/>
    <mergeCell ref="G261:H261"/>
    <mergeCell ref="B269:C269"/>
    <mergeCell ref="B262:C262"/>
    <mergeCell ref="G262:H262"/>
    <mergeCell ref="B263:C263"/>
    <mergeCell ref="G263:H263"/>
    <mergeCell ref="B272:C272"/>
    <mergeCell ref="G272:H272"/>
    <mergeCell ref="B270:C270"/>
    <mergeCell ref="G270:H270"/>
    <mergeCell ref="G292:H292"/>
    <mergeCell ref="B278:C278"/>
    <mergeCell ref="G278:H278"/>
    <mergeCell ref="B279:C279"/>
    <mergeCell ref="G279:H279"/>
    <mergeCell ref="G269:H269"/>
    <mergeCell ref="B265:C265"/>
    <mergeCell ref="G265:H265"/>
    <mergeCell ref="B266:C266"/>
    <mergeCell ref="G266:H266"/>
    <mergeCell ref="B267:C267"/>
    <mergeCell ref="G267:H267"/>
    <mergeCell ref="B268:C268"/>
    <mergeCell ref="G268:H268"/>
    <mergeCell ref="B293:C293"/>
    <mergeCell ref="B303:C303"/>
    <mergeCell ref="B304:C304"/>
    <mergeCell ref="G304:H304"/>
    <mergeCell ref="B306:C306"/>
    <mergeCell ref="G306:H306"/>
    <mergeCell ref="B305:C305"/>
    <mergeCell ref="G305:H305"/>
    <mergeCell ref="G285:H285"/>
    <mergeCell ref="B298:C298"/>
    <mergeCell ref="B299:C299"/>
    <mergeCell ref="G299:H299"/>
    <mergeCell ref="B300:C300"/>
    <mergeCell ref="G300:H300"/>
    <mergeCell ref="B301:C301"/>
    <mergeCell ref="G301:H301"/>
    <mergeCell ref="G298:H298"/>
    <mergeCell ref="B436:C436"/>
    <mergeCell ref="G436:H436"/>
    <mergeCell ref="B450:C450"/>
    <mergeCell ref="G450:H450"/>
    <mergeCell ref="B451:C451"/>
    <mergeCell ref="G451:H451"/>
    <mergeCell ref="B452:C452"/>
    <mergeCell ref="G452:H452"/>
    <mergeCell ref="B349:C349"/>
    <mergeCell ref="G349:H349"/>
    <mergeCell ref="B354:C354"/>
    <mergeCell ref="G354:H354"/>
    <mergeCell ref="B350:C350"/>
    <mergeCell ref="G350:H350"/>
    <mergeCell ref="B351:C351"/>
    <mergeCell ref="G351:H351"/>
    <mergeCell ref="B355:C355"/>
    <mergeCell ref="G355:H355"/>
    <mergeCell ref="B449:C449"/>
    <mergeCell ref="G449:H449"/>
    <mergeCell ref="B439:C439"/>
    <mergeCell ref="G439:H439"/>
    <mergeCell ref="B440:C440"/>
    <mergeCell ref="G440:H440"/>
    <mergeCell ref="B386:C386"/>
    <mergeCell ref="G386:H386"/>
    <mergeCell ref="B387:C387"/>
    <mergeCell ref="G387:H387"/>
    <mergeCell ref="B378:C378"/>
    <mergeCell ref="G378:H378"/>
    <mergeCell ref="B427:C427"/>
    <mergeCell ref="G427:H427"/>
    <mergeCell ref="B498:C498"/>
    <mergeCell ref="G498:H498"/>
    <mergeCell ref="B379:C379"/>
    <mergeCell ref="G379:H379"/>
    <mergeCell ref="B380:C380"/>
    <mergeCell ref="G380:H380"/>
    <mergeCell ref="B437:C437"/>
    <mergeCell ref="G437:H437"/>
    <mergeCell ref="B438:C438"/>
    <mergeCell ref="G438:H438"/>
    <mergeCell ref="B428:C428"/>
    <mergeCell ref="G428:H428"/>
    <mergeCell ref="B429:C429"/>
    <mergeCell ref="G429:H429"/>
    <mergeCell ref="B426:C426"/>
    <mergeCell ref="G426:H426"/>
    <mergeCell ref="B374:C374"/>
    <mergeCell ref="G374:H374"/>
    <mergeCell ref="B383:C383"/>
    <mergeCell ref="G383:H383"/>
    <mergeCell ref="B372:C372"/>
    <mergeCell ref="G372:H372"/>
    <mergeCell ref="B377:C377"/>
    <mergeCell ref="G377:H377"/>
    <mergeCell ref="B308:C308"/>
    <mergeCell ref="G308:H308"/>
    <mergeCell ref="B309:C309"/>
    <mergeCell ref="G309:H309"/>
    <mergeCell ref="B360:C360"/>
    <mergeCell ref="G360:H360"/>
    <mergeCell ref="B361:C361"/>
    <mergeCell ref="G361:H361"/>
    <mergeCell ref="B362:C362"/>
    <mergeCell ref="G362:H362"/>
    <mergeCell ref="B357:C357"/>
    <mergeCell ref="G357:H357"/>
    <mergeCell ref="B348:C348"/>
    <mergeCell ref="G348:H348"/>
    <mergeCell ref="B314:C314"/>
    <mergeCell ref="G314:H3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2018-11-15T09:42:27Z</dcterms:modified>
</cp:coreProperties>
</file>